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maru Paudel\Desktop\My Webpage Content\Data and Statistics\"/>
    </mc:Choice>
  </mc:AlternateContent>
  <xr:revisionPtr revIDLastSave="0" documentId="13_ncr:1_{8D7F20F0-5C67-4E6C-AC6A-B2B09CD632D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IO table Millions Final" sheetId="3" r:id="rId1"/>
  </sheets>
  <calcPr calcId="191029"/>
</workbook>
</file>

<file path=xl/calcChain.xml><?xml version="1.0" encoding="utf-8"?>
<calcChain xmlns="http://schemas.openxmlformats.org/spreadsheetml/2006/main">
  <c r="AM44" i="3" l="1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C40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C45" i="3"/>
  <c r="AM5" i="3" l="1"/>
  <c r="AM6" i="3"/>
  <c r="AM7" i="3"/>
  <c r="AM8" i="3"/>
  <c r="AM9" i="3"/>
  <c r="AM10" i="3"/>
  <c r="AM11" i="3"/>
  <c r="AM12" i="3"/>
  <c r="AM13" i="3"/>
  <c r="AM14" i="3"/>
  <c r="AM15" i="3"/>
  <c r="AM16" i="3"/>
  <c r="AM17" i="3"/>
  <c r="AM18" i="3"/>
  <c r="AM19" i="3"/>
  <c r="AM20" i="3"/>
  <c r="AM21" i="3"/>
  <c r="AM22" i="3"/>
  <c r="AM23" i="3"/>
  <c r="AM24" i="3"/>
  <c r="AM25" i="3"/>
  <c r="AM26" i="3"/>
  <c r="AM27" i="3"/>
  <c r="AM28" i="3"/>
  <c r="AM29" i="3"/>
  <c r="AM30" i="3"/>
  <c r="AM31" i="3"/>
  <c r="AM32" i="3"/>
  <c r="AM33" i="3"/>
  <c r="AM34" i="3"/>
  <c r="AM35" i="3"/>
  <c r="AM36" i="3"/>
  <c r="AM37" i="3"/>
  <c r="AM38" i="3"/>
  <c r="AM39" i="3"/>
  <c r="AM43" i="3" l="1"/>
  <c r="AM42" i="3"/>
  <c r="AM41" i="3"/>
  <c r="BQ39" i="3"/>
  <c r="BL39" i="3"/>
  <c r="BQ38" i="3"/>
  <c r="BL38" i="3"/>
  <c r="BQ37" i="3"/>
  <c r="BL37" i="3"/>
  <c r="BQ36" i="3"/>
  <c r="BL36" i="3"/>
  <c r="BQ35" i="3"/>
  <c r="BL35" i="3"/>
  <c r="BQ34" i="3"/>
  <c r="BL34" i="3"/>
  <c r="BQ33" i="3"/>
  <c r="BL33" i="3"/>
  <c r="BQ32" i="3"/>
  <c r="BL32" i="3"/>
  <c r="BQ31" i="3"/>
  <c r="BL31" i="3"/>
  <c r="BQ30" i="3"/>
  <c r="BL30" i="3"/>
  <c r="BQ29" i="3"/>
  <c r="BL29" i="3"/>
  <c r="BQ28" i="3"/>
  <c r="BL28" i="3"/>
  <c r="BQ27" i="3"/>
  <c r="BL27" i="3"/>
  <c r="BQ26" i="3"/>
  <c r="BL26" i="3"/>
  <c r="BQ25" i="3"/>
  <c r="BL25" i="3"/>
  <c r="BQ24" i="3"/>
  <c r="BL24" i="3"/>
  <c r="BQ23" i="3"/>
  <c r="BL23" i="3"/>
  <c r="BQ22" i="3"/>
  <c r="BL22" i="3"/>
  <c r="BQ21" i="3"/>
  <c r="BL21" i="3"/>
  <c r="BQ20" i="3"/>
  <c r="BL20" i="3"/>
  <c r="BQ19" i="3"/>
  <c r="BL19" i="3"/>
  <c r="BQ18" i="3"/>
  <c r="BL18" i="3"/>
  <c r="BQ17" i="3"/>
  <c r="BL17" i="3"/>
  <c r="BQ16" i="3"/>
  <c r="BL16" i="3"/>
  <c r="BQ15" i="3"/>
  <c r="BL15" i="3"/>
  <c r="BQ14" i="3"/>
  <c r="BL14" i="3"/>
  <c r="BQ13" i="3"/>
  <c r="BL13" i="3"/>
  <c r="BQ12" i="3"/>
  <c r="BL12" i="3"/>
  <c r="BQ11" i="3"/>
  <c r="BL11" i="3"/>
  <c r="BQ10" i="3"/>
  <c r="BL10" i="3"/>
  <c r="BQ9" i="3"/>
  <c r="BL9" i="3"/>
  <c r="BQ8" i="3"/>
  <c r="BL8" i="3"/>
  <c r="BQ7" i="3"/>
  <c r="BL7" i="3"/>
  <c r="BQ6" i="3"/>
  <c r="BL6" i="3"/>
  <c r="BQ5" i="3"/>
  <c r="BL5" i="3"/>
  <c r="BQ4" i="3"/>
  <c r="BL4" i="3"/>
  <c r="AM4" i="3"/>
  <c r="AM40" i="3" s="1"/>
  <c r="AM45" i="3" l="1"/>
  <c r="BR4" i="3"/>
  <c r="BR5" i="3"/>
  <c r="BR6" i="3"/>
  <c r="BR7" i="3"/>
  <c r="BR8" i="3"/>
  <c r="BR9" i="3"/>
  <c r="BR10" i="3"/>
  <c r="BR11" i="3"/>
  <c r="BR12" i="3"/>
  <c r="BR13" i="3"/>
  <c r="BR14" i="3"/>
  <c r="BR15" i="3"/>
  <c r="BR16" i="3"/>
  <c r="BR17" i="3"/>
  <c r="BR18" i="3"/>
  <c r="BR19" i="3"/>
  <c r="BR20" i="3"/>
  <c r="BR21" i="3"/>
  <c r="BR22" i="3"/>
  <c r="BR23" i="3"/>
  <c r="BR24" i="3"/>
  <c r="BR25" i="3"/>
  <c r="BR26" i="3"/>
  <c r="BR27" i="3"/>
  <c r="BR28" i="3"/>
  <c r="BR29" i="3"/>
  <c r="BR30" i="3"/>
  <c r="BR31" i="3"/>
  <c r="BR32" i="3"/>
  <c r="BR33" i="3"/>
  <c r="BR34" i="3"/>
  <c r="BR35" i="3"/>
  <c r="BR36" i="3"/>
  <c r="BR37" i="3"/>
  <c r="BR38" i="3"/>
  <c r="BR39" i="3"/>
  <c r="C46" i="3"/>
  <c r="E46" i="3"/>
  <c r="G46" i="3"/>
  <c r="I46" i="3"/>
  <c r="K46" i="3"/>
  <c r="M46" i="3"/>
  <c r="O46" i="3"/>
  <c r="Q46" i="3"/>
  <c r="S46" i="3"/>
  <c r="U46" i="3"/>
  <c r="W46" i="3"/>
  <c r="Y46" i="3"/>
  <c r="AA46" i="3"/>
  <c r="AC46" i="3"/>
  <c r="AE46" i="3"/>
  <c r="AG46" i="3"/>
  <c r="AI46" i="3"/>
  <c r="AK46" i="3"/>
  <c r="D46" i="3"/>
  <c r="F46" i="3"/>
  <c r="H46" i="3"/>
  <c r="J46" i="3"/>
  <c r="L46" i="3"/>
  <c r="N46" i="3"/>
  <c r="P46" i="3"/>
  <c r="R46" i="3"/>
  <c r="T46" i="3"/>
  <c r="V46" i="3"/>
  <c r="X46" i="3"/>
  <c r="Z46" i="3"/>
  <c r="AB46" i="3"/>
  <c r="AD46" i="3"/>
  <c r="AF46" i="3"/>
  <c r="AH46" i="3"/>
  <c r="AJ46" i="3"/>
  <c r="AL46" i="3"/>
  <c r="AM46" i="3" l="1"/>
  <c r="BR40" i="3"/>
  <c r="BS4" i="3" a="1"/>
  <c r="BS4" i="3" l="1"/>
  <c r="BS9" i="3"/>
  <c r="BT9" i="3" s="1"/>
  <c r="BS17" i="3"/>
  <c r="BT17" i="3" s="1"/>
  <c r="BS25" i="3"/>
  <c r="BT25" i="3" s="1"/>
  <c r="BS33" i="3"/>
  <c r="BT33" i="3" s="1"/>
  <c r="BS5" i="3"/>
  <c r="BT5" i="3" s="1"/>
  <c r="BS37" i="3"/>
  <c r="BT37" i="3" s="1"/>
  <c r="BS15" i="3"/>
  <c r="BT15" i="3" s="1"/>
  <c r="BS11" i="3"/>
  <c r="BT11" i="3" s="1"/>
  <c r="BS19" i="3"/>
  <c r="BT19" i="3" s="1"/>
  <c r="BS27" i="3"/>
  <c r="BT27" i="3" s="1"/>
  <c r="BS35" i="3"/>
  <c r="BT35" i="3" s="1"/>
  <c r="BS13" i="3"/>
  <c r="BT13" i="3" s="1"/>
  <c r="BS21" i="3"/>
  <c r="BT21" i="3" s="1"/>
  <c r="BS29" i="3"/>
  <c r="BT29" i="3" s="1"/>
  <c r="BS7" i="3"/>
  <c r="BT7" i="3" s="1"/>
  <c r="BS23" i="3"/>
  <c r="BT23" i="3" s="1"/>
  <c r="BS31" i="3"/>
  <c r="BT31" i="3" s="1"/>
  <c r="BS39" i="3"/>
  <c r="BT39" i="3" s="1"/>
  <c r="BS28" i="3"/>
  <c r="BT28" i="3" s="1"/>
  <c r="BS26" i="3"/>
  <c r="BT26" i="3" s="1"/>
  <c r="BS32" i="3"/>
  <c r="BT32" i="3" s="1"/>
  <c r="BS24" i="3"/>
  <c r="BT24" i="3" s="1"/>
  <c r="BS16" i="3"/>
  <c r="BT16" i="3" s="1"/>
  <c r="BS8" i="3"/>
  <c r="BT8" i="3" s="1"/>
  <c r="BS38" i="3"/>
  <c r="BT38" i="3" s="1"/>
  <c r="BS30" i="3"/>
  <c r="BT30" i="3" s="1"/>
  <c r="BS22" i="3"/>
  <c r="BT22" i="3" s="1"/>
  <c r="BS14" i="3"/>
  <c r="BT14" i="3" s="1"/>
  <c r="BS6" i="3"/>
  <c r="BT6" i="3" s="1"/>
  <c r="BS36" i="3"/>
  <c r="BT36" i="3" s="1"/>
  <c r="BS20" i="3"/>
  <c r="BT20" i="3" s="1"/>
  <c r="BS12" i="3"/>
  <c r="BT12" i="3" s="1"/>
  <c r="BS34" i="3"/>
  <c r="BT34" i="3" s="1"/>
  <c r="BS18" i="3"/>
  <c r="BT18" i="3" s="1"/>
  <c r="BS10" i="3"/>
  <c r="BT10" i="3" s="1"/>
  <c r="BS40" i="3" l="1"/>
  <c r="BT40" i="3" s="1"/>
  <c r="BT4" i="3"/>
</calcChain>
</file>

<file path=xl/sharedStrings.xml><?xml version="1.0" encoding="utf-8"?>
<sst xmlns="http://schemas.openxmlformats.org/spreadsheetml/2006/main" count="116" uniqueCount="89">
  <si>
    <t>Paddy</t>
  </si>
  <si>
    <t>Wheat</t>
  </si>
  <si>
    <t>Other grains</t>
  </si>
  <si>
    <t>Sugarcane</t>
  </si>
  <si>
    <t>Cattle</t>
  </si>
  <si>
    <t>Wool</t>
  </si>
  <si>
    <t>Forestry</t>
  </si>
  <si>
    <t>Fishing</t>
  </si>
  <si>
    <t>Urban rich-Kathmandu</t>
  </si>
  <si>
    <t>Urban rich-Terai</t>
  </si>
  <si>
    <t>Urban rich-Other regions</t>
  </si>
  <si>
    <t>Urban medium-Kathmandu</t>
  </si>
  <si>
    <t>Urban medium-Terai</t>
  </si>
  <si>
    <t>Urban medium-Other regions</t>
  </si>
  <si>
    <t>Urban poor-Kathmandu</t>
  </si>
  <si>
    <t>Urban poor-Terai</t>
  </si>
  <si>
    <t>Urban poor-Other regions</t>
  </si>
  <si>
    <t>Rural landless-Kathmandu</t>
  </si>
  <si>
    <t>Rural landless-Terai</t>
  </si>
  <si>
    <t>Rural landless-Other regions</t>
  </si>
  <si>
    <t>Rural marginal-Kathmandu</t>
  </si>
  <si>
    <t>Rural marginal-Terai</t>
  </si>
  <si>
    <t>Rural marginal -Other regions</t>
  </si>
  <si>
    <t>Rural small-Kathmandu</t>
  </si>
  <si>
    <t>Rural small-Terai</t>
  </si>
  <si>
    <t>Rural small-Other regions</t>
  </si>
  <si>
    <t>Rural medium-Kathmandu</t>
  </si>
  <si>
    <t>Rural medium-Terai</t>
  </si>
  <si>
    <t>Rural medium-Other regions</t>
  </si>
  <si>
    <t>Rural large-Kathmandu</t>
  </si>
  <si>
    <t>Rural large- Terai</t>
  </si>
  <si>
    <t>Rural large-Other regions</t>
  </si>
  <si>
    <t>Investment</t>
  </si>
  <si>
    <t>Import</t>
  </si>
  <si>
    <t>Export</t>
  </si>
  <si>
    <t>Difference</t>
  </si>
  <si>
    <t>Vegetables &amp; Fruits</t>
  </si>
  <si>
    <t>Oilseed</t>
  </si>
  <si>
    <t>Jute and Other Plant Fibers</t>
  </si>
  <si>
    <t>Other Crops</t>
  </si>
  <si>
    <t>Other Animal Product</t>
  </si>
  <si>
    <t>Raw Milk</t>
  </si>
  <si>
    <t>Mining and quarrying</t>
  </si>
  <si>
    <t>Grain Milling</t>
  </si>
  <si>
    <t>Meat processing</t>
  </si>
  <si>
    <t>Cooking Oil</t>
  </si>
  <si>
    <t>Dairy Product</t>
  </si>
  <si>
    <t>Other Food Product</t>
  </si>
  <si>
    <t>Beverage-Tobacco</t>
  </si>
  <si>
    <t>Petrolium chemical</t>
  </si>
  <si>
    <t>Metal</t>
  </si>
  <si>
    <t>Vehicles, machinary and equipments</t>
  </si>
  <si>
    <t>Textile and apparels</t>
  </si>
  <si>
    <t>Other manufacturing</t>
  </si>
  <si>
    <t>Electricity gas water</t>
  </si>
  <si>
    <t xml:space="preserve">construction                                             </t>
  </si>
  <si>
    <t xml:space="preserve">Trading                                                     </t>
  </si>
  <si>
    <t xml:space="preserve">Hotels and restaurants                             </t>
  </si>
  <si>
    <t xml:space="preserve">Transportation                            </t>
  </si>
  <si>
    <t xml:space="preserve">Communication                                         </t>
  </si>
  <si>
    <t xml:space="preserve">Financial Intermediary                               </t>
  </si>
  <si>
    <t xml:space="preserve">Real state and renting                              </t>
  </si>
  <si>
    <t xml:space="preserve">Government Services                                </t>
  </si>
  <si>
    <t xml:space="preserve">Other Services                                         </t>
  </si>
  <si>
    <t>Households</t>
  </si>
  <si>
    <t xml:space="preserve">Government                                                         </t>
  </si>
  <si>
    <t>Total intermediate</t>
  </si>
  <si>
    <t xml:space="preserve">Domestic input purchase         </t>
  </si>
  <si>
    <t xml:space="preserve">Indirect taxes                                      </t>
  </si>
  <si>
    <t xml:space="preserve">Value Added                              </t>
  </si>
  <si>
    <t>Net Export</t>
  </si>
  <si>
    <t>Total input</t>
  </si>
  <si>
    <t xml:space="preserve">Total  output                          </t>
  </si>
  <si>
    <t>construction</t>
  </si>
  <si>
    <t>Trading</t>
  </si>
  <si>
    <t>Hotels and restaurants</t>
  </si>
  <si>
    <t>Transportation</t>
  </si>
  <si>
    <t>Communication</t>
  </si>
  <si>
    <t>Financial Intermediary</t>
  </si>
  <si>
    <t>Real state and renting</t>
  </si>
  <si>
    <t>Government Services</t>
  </si>
  <si>
    <t>Other Services</t>
  </si>
  <si>
    <t xml:space="preserve">Total Inputs                            </t>
  </si>
  <si>
    <t>Rs in Millions</t>
  </si>
  <si>
    <t xml:space="preserve">Capital                                                   </t>
  </si>
  <si>
    <t xml:space="preserve">Labor                                                                      </t>
  </si>
  <si>
    <t xml:space="preserve">Land                                                              </t>
  </si>
  <si>
    <t>Input Output Table for Nepal 2010</t>
  </si>
  <si>
    <t>Copyright- Damaru Ballabha Paudel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</si>
</sst>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"/>
    <numFmt numFmtId="168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3" tint="0.59999389629810485"/>
      <name val="Calibri"/>
      <family val="2"/>
      <scheme val="minor"/>
    </font>
    <font>
      <b/>
      <sz val="10"/>
      <color theme="3" tint="0.59999389629810485"/>
      <name val="Arial"/>
      <family val="2"/>
    </font>
    <font>
      <sz val="10"/>
      <color theme="3" tint="0.59999389629810485"/>
      <name val="Arial"/>
      <family val="2"/>
    </font>
    <font>
      <b/>
      <sz val="10"/>
      <color rgb="FF7030A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1" applyFont="1"/>
    <xf numFmtId="0" fontId="5" fillId="2" borderId="4" xfId="2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>
      <alignment horizontal="center"/>
    </xf>
    <xf numFmtId="0" fontId="2" fillId="0" borderId="0" xfId="1"/>
    <xf numFmtId="0" fontId="2" fillId="6" borderId="0" xfId="1" applyFill="1" applyAlignment="1">
      <alignment horizontal="left"/>
    </xf>
    <xf numFmtId="0" fontId="2" fillId="0" borderId="0" xfId="1" applyAlignment="1">
      <alignment horizontal="left"/>
    </xf>
    <xf numFmtId="165" fontId="2" fillId="0" borderId="0" xfId="1" applyNumberFormat="1"/>
    <xf numFmtId="164" fontId="2" fillId="6" borderId="0" xfId="1" applyNumberFormat="1" applyFill="1"/>
    <xf numFmtId="168" fontId="2" fillId="0" borderId="0" xfId="1" applyNumberFormat="1"/>
    <xf numFmtId="0" fontId="6" fillId="0" borderId="0" xfId="0" applyFont="1"/>
    <xf numFmtId="2" fontId="6" fillId="0" borderId="1" xfId="3" applyNumberFormat="1" applyFont="1" applyBorder="1"/>
    <xf numFmtId="2" fontId="7" fillId="0" borderId="1" xfId="3" applyNumberFormat="1" applyFont="1" applyBorder="1"/>
    <xf numFmtId="0" fontId="3" fillId="6" borderId="0" xfId="1" applyFont="1" applyFill="1" applyAlignment="1" applyProtection="1">
      <alignment horizontal="fill"/>
      <protection locked="0"/>
    </xf>
    <xf numFmtId="165" fontId="3" fillId="0" borderId="0" xfId="1" applyNumberFormat="1" applyFont="1"/>
    <xf numFmtId="0" fontId="7" fillId="0" borderId="0" xfId="0" applyFont="1"/>
    <xf numFmtId="0" fontId="2" fillId="5" borderId="0" xfId="1" applyFill="1"/>
    <xf numFmtId="0" fontId="3" fillId="5" borderId="0" xfId="1" applyFont="1" applyFill="1"/>
    <xf numFmtId="0" fontId="3" fillId="0" borderId="0" xfId="1" applyFont="1" applyAlignment="1">
      <alignment horizontal="center"/>
    </xf>
    <xf numFmtId="168" fontId="3" fillId="0" borderId="0" xfId="1" applyNumberFormat="1" applyFont="1"/>
    <xf numFmtId="0" fontId="3" fillId="5" borderId="0" xfId="1" applyFont="1" applyFill="1" applyAlignment="1" applyProtection="1">
      <alignment horizontal="fill"/>
      <protection locked="0"/>
    </xf>
    <xf numFmtId="0" fontId="2" fillId="9" borderId="0" xfId="1" applyFill="1" applyAlignment="1" applyProtection="1">
      <alignment horizontal="fill"/>
      <protection locked="0"/>
    </xf>
    <xf numFmtId="4" fontId="3" fillId="0" borderId="1" xfId="1" applyNumberFormat="1" applyFont="1" applyBorder="1"/>
    <xf numFmtId="4" fontId="3" fillId="0" borderId="1" xfId="4" applyNumberFormat="1" applyFont="1" applyFill="1" applyBorder="1" applyAlignment="1"/>
    <xf numFmtId="2" fontId="8" fillId="4" borderId="1" xfId="3" applyNumberFormat="1" applyFont="1" applyFill="1" applyBorder="1"/>
    <xf numFmtId="4" fontId="9" fillId="4" borderId="1" xfId="1" applyNumberFormat="1" applyFont="1" applyFill="1" applyBorder="1"/>
    <xf numFmtId="4" fontId="9" fillId="4" borderId="1" xfId="4" applyNumberFormat="1" applyFont="1" applyFill="1" applyBorder="1" applyAlignment="1"/>
    <xf numFmtId="4" fontId="10" fillId="4" borderId="1" xfId="4" applyNumberFormat="1" applyFont="1" applyFill="1" applyBorder="1" applyAlignment="1"/>
    <xf numFmtId="2" fontId="6" fillId="0" borderId="6" xfId="3" applyNumberFormat="1" applyFont="1" applyBorder="1"/>
    <xf numFmtId="2" fontId="8" fillId="4" borderId="6" xfId="3" applyNumberFormat="1" applyFont="1" applyFill="1" applyBorder="1"/>
    <xf numFmtId="4" fontId="9" fillId="4" borderId="6" xfId="4" applyNumberFormat="1" applyFont="1" applyFill="1" applyBorder="1" applyAlignment="1"/>
    <xf numFmtId="0" fontId="2" fillId="0" borderId="1" xfId="1" applyBorder="1" applyAlignment="1">
      <alignment horizontal="left"/>
    </xf>
    <xf numFmtId="4" fontId="2" fillId="0" borderId="1" xfId="1" applyNumberFormat="1" applyBorder="1"/>
    <xf numFmtId="165" fontId="2" fillId="4" borderId="1" xfId="1" applyNumberFormat="1" applyFill="1" applyBorder="1"/>
    <xf numFmtId="165" fontId="3" fillId="4" borderId="1" xfId="1" applyNumberFormat="1" applyFont="1" applyFill="1" applyBorder="1"/>
    <xf numFmtId="0" fontId="2" fillId="11" borderId="0" xfId="1" applyFill="1" applyAlignment="1" applyProtection="1">
      <alignment horizontal="fill"/>
      <protection locked="0"/>
    </xf>
    <xf numFmtId="0" fontId="2" fillId="12" borderId="0" xfId="1" applyFill="1" applyAlignment="1" applyProtection="1">
      <alignment horizontal="fill"/>
      <protection locked="0"/>
    </xf>
    <xf numFmtId="0" fontId="2" fillId="12" borderId="0" xfId="1" applyFill="1"/>
    <xf numFmtId="0" fontId="2" fillId="7" borderId="0" xfId="1" applyFill="1" applyAlignment="1" applyProtection="1">
      <alignment horizontal="fill"/>
      <protection locked="0"/>
    </xf>
    <xf numFmtId="0" fontId="2" fillId="4" borderId="0" xfId="1" applyFill="1" applyAlignment="1" applyProtection="1">
      <alignment horizontal="fill"/>
      <protection locked="0"/>
    </xf>
    <xf numFmtId="0" fontId="2" fillId="4" borderId="0" xfId="1" applyFill="1"/>
    <xf numFmtId="0" fontId="2" fillId="8" borderId="0" xfId="1" applyFill="1"/>
    <xf numFmtId="0" fontId="2" fillId="13" borderId="0" xfId="1" applyFill="1" applyAlignment="1" applyProtection="1">
      <alignment horizontal="fill"/>
      <protection locked="0"/>
    </xf>
    <xf numFmtId="0" fontId="2" fillId="14" borderId="0" xfId="1" applyFill="1" applyAlignment="1" applyProtection="1">
      <alignment horizontal="fill"/>
      <protection locked="0"/>
    </xf>
    <xf numFmtId="164" fontId="2" fillId="14" borderId="0" xfId="1" applyNumberFormat="1" applyFill="1"/>
    <xf numFmtId="0" fontId="2" fillId="14" borderId="0" xfId="1" applyFill="1"/>
    <xf numFmtId="0" fontId="3" fillId="14" borderId="0" xfId="1" applyFont="1" applyFill="1"/>
    <xf numFmtId="0" fontId="3" fillId="0" borderId="1" xfId="1" applyFont="1" applyBorder="1" applyAlignment="1">
      <alignment horizontal="left"/>
    </xf>
    <xf numFmtId="0" fontId="2" fillId="15" borderId="0" xfId="1" applyFill="1"/>
    <xf numFmtId="0" fontId="2" fillId="10" borderId="0" xfId="1" applyFill="1" applyAlignment="1" applyProtection="1">
      <alignment horizontal="fill"/>
      <protection locked="0"/>
    </xf>
    <xf numFmtId="0" fontId="2" fillId="16" borderId="0" xfId="1" applyFill="1" applyAlignment="1" applyProtection="1">
      <alignment horizontal="fill"/>
      <protection locked="0"/>
    </xf>
    <xf numFmtId="0" fontId="2" fillId="3" borderId="0" xfId="1" applyFill="1" applyAlignment="1" applyProtection="1">
      <alignment horizontal="fill"/>
      <protection locked="0"/>
    </xf>
    <xf numFmtId="0" fontId="2" fillId="17" borderId="0" xfId="1" applyFill="1" applyAlignment="1" applyProtection="1">
      <alignment horizontal="fill"/>
      <protection locked="0"/>
    </xf>
    <xf numFmtId="2" fontId="2" fillId="0" borderId="0" xfId="1" applyNumberFormat="1"/>
    <xf numFmtId="2" fontId="2" fillId="0" borderId="0" xfId="4" applyNumberFormat="1" applyFont="1" applyFill="1" applyBorder="1" applyAlignment="1"/>
    <xf numFmtId="2" fontId="3" fillId="0" borderId="0" xfId="4" applyNumberFormat="1" applyFont="1" applyFill="1" applyBorder="1" applyAlignment="1"/>
    <xf numFmtId="2" fontId="3" fillId="0" borderId="0" xfId="1" applyNumberFormat="1" applyFont="1"/>
    <xf numFmtId="2" fontId="6" fillId="0" borderId="0" xfId="0" applyNumberFormat="1" applyFont="1"/>
    <xf numFmtId="2" fontId="11" fillId="0" borderId="1" xfId="3" applyNumberFormat="1" applyFont="1" applyBorder="1"/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2" fontId="2" fillId="0" borderId="0" xfId="1" applyNumberFormat="1" applyFont="1" applyAlignment="1" applyProtection="1">
      <alignment horizontal="fill"/>
      <protection locked="0"/>
    </xf>
    <xf numFmtId="4" fontId="3" fillId="0" borderId="0" xfId="4" applyNumberFormat="1" applyFont="1" applyFill="1" applyBorder="1" applyAlignment="1"/>
    <xf numFmtId="4" fontId="9" fillId="4" borderId="0" xfId="4" applyNumberFormat="1" applyFont="1" applyFill="1" applyBorder="1" applyAlignment="1"/>
    <xf numFmtId="4" fontId="10" fillId="4" borderId="0" xfId="4" applyNumberFormat="1" applyFont="1" applyFill="1" applyBorder="1" applyAlignment="1"/>
    <xf numFmtId="165" fontId="3" fillId="4" borderId="0" xfId="1" applyNumberFormat="1" applyFont="1" applyFill="1" applyBorder="1"/>
    <xf numFmtId="165" fontId="2" fillId="4" borderId="0" xfId="1" applyNumberFormat="1" applyFill="1" applyBorder="1"/>
  </cellXfs>
  <cellStyles count="5">
    <cellStyle name="Hyperlink" xfId="2" builtinId="8"/>
    <cellStyle name="Normal" xfId="0" builtinId="0"/>
    <cellStyle name="Normal 2" xfId="3" xr:uid="{00000000-0005-0000-0000-000002000000}"/>
    <cellStyle name="Normal 3" xfId="1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D50"/>
  <sheetViews>
    <sheetView tabSelected="1" workbookViewId="0">
      <pane xSplit="2" ySplit="3" topLeftCell="C31" activePane="bottomRight" state="frozenSplit"/>
      <selection pane="topRight" activeCell="C1" sqref="C1"/>
      <selection pane="bottomLeft" activeCell="A4" sqref="A4"/>
      <selection pane="bottomRight" activeCell="B48" sqref="B48"/>
    </sheetView>
  </sheetViews>
  <sheetFormatPr defaultColWidth="9.1796875" defaultRowHeight="13" x14ac:dyDescent="0.3"/>
  <cols>
    <col min="1" max="1" width="3.1796875" style="10" bestFit="1" customWidth="1"/>
    <col min="2" max="2" width="34.7265625" style="10" customWidth="1"/>
    <col min="3" max="3" width="10.7265625" style="10" customWidth="1"/>
    <col min="4" max="5" width="9.26953125" style="10" bestFit="1" customWidth="1"/>
    <col min="6" max="6" width="11.453125" style="10" customWidth="1"/>
    <col min="7" max="9" width="9.26953125" style="10" bestFit="1" customWidth="1"/>
    <col min="10" max="10" width="10.26953125" style="10" customWidth="1"/>
    <col min="11" max="12" width="9.26953125" style="10" bestFit="1" customWidth="1"/>
    <col min="13" max="13" width="11" style="10" customWidth="1"/>
    <col min="14" max="23" width="9.26953125" style="10" bestFit="1" customWidth="1"/>
    <col min="24" max="24" width="10.1796875" style="10" bestFit="1" customWidth="1"/>
    <col min="25" max="27" width="9.26953125" style="10" bestFit="1" customWidth="1"/>
    <col min="28" max="28" width="10.1796875" style="10" bestFit="1" customWidth="1"/>
    <col min="29" max="29" width="9.26953125" style="10" bestFit="1" customWidth="1"/>
    <col min="30" max="30" width="10.54296875" style="10" customWidth="1"/>
    <col min="31" max="31" width="10.26953125" style="10" bestFit="1" customWidth="1"/>
    <col min="32" max="32" width="10.453125" style="10" customWidth="1"/>
    <col min="33" max="33" width="11" style="10" customWidth="1"/>
    <col min="34" max="34" width="14.7265625" style="10" customWidth="1"/>
    <col min="35" max="35" width="10.1796875" style="10" customWidth="1"/>
    <col min="36" max="36" width="10.54296875" style="10" customWidth="1"/>
    <col min="37" max="37" width="12" style="10" customWidth="1"/>
    <col min="38" max="38" width="11.7265625" style="10" customWidth="1"/>
    <col min="39" max="39" width="11.54296875" style="15" customWidth="1"/>
    <col min="40" max="41" width="9.26953125" style="10" bestFit="1" customWidth="1"/>
    <col min="42" max="42" width="10.54296875" style="10" customWidth="1"/>
    <col min="43" max="43" width="9.26953125" style="10" bestFit="1" customWidth="1"/>
    <col min="44" max="44" width="10.7265625" style="10" customWidth="1"/>
    <col min="45" max="45" width="10.453125" style="10" customWidth="1"/>
    <col min="46" max="55" width="9.26953125" style="10" bestFit="1" customWidth="1"/>
    <col min="56" max="56" width="10.453125" style="10" customWidth="1"/>
    <col min="57" max="57" width="10.7265625" style="10" customWidth="1"/>
    <col min="58" max="63" width="9.26953125" style="10" bestFit="1" customWidth="1"/>
    <col min="64" max="64" width="9.26953125" style="15" customWidth="1"/>
    <col min="65" max="65" width="11.54296875" style="10" customWidth="1"/>
    <col min="66" max="66" width="11" style="10" customWidth="1"/>
    <col min="67" max="67" width="8.453125" style="10" customWidth="1"/>
    <col min="68" max="69" width="10.26953125" style="10" customWidth="1"/>
    <col min="70" max="70" width="12.1796875" style="10" customWidth="1"/>
    <col min="71" max="71" width="11.7265625" style="15" bestFit="1" customWidth="1"/>
    <col min="72" max="16384" width="9.1796875" style="10"/>
  </cols>
  <sheetData>
    <row r="1" spans="1:186" ht="13.5" thickBot="1" x14ac:dyDescent="0.35">
      <c r="A1" s="59"/>
      <c r="B1" s="60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4"/>
      <c r="BN1" s="1"/>
      <c r="BO1" s="1"/>
      <c r="BP1" s="1"/>
      <c r="BQ1" s="1"/>
      <c r="BR1" s="1"/>
      <c r="BS1" s="1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</row>
    <row r="2" spans="1:186" x14ac:dyDescent="0.3">
      <c r="A2" s="59" t="s">
        <v>87</v>
      </c>
      <c r="B2" s="60"/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31</v>
      </c>
      <c r="AH2" s="3">
        <v>32</v>
      </c>
      <c r="AI2" s="3">
        <v>33</v>
      </c>
      <c r="AJ2" s="3">
        <v>34</v>
      </c>
      <c r="AK2" s="3">
        <v>35</v>
      </c>
      <c r="AL2" s="3">
        <v>36</v>
      </c>
      <c r="AM2" s="18"/>
      <c r="AN2" s="4">
        <v>37</v>
      </c>
      <c r="AO2" s="4">
        <v>38</v>
      </c>
      <c r="AP2" s="4">
        <v>39</v>
      </c>
      <c r="AQ2" s="4">
        <v>40</v>
      </c>
      <c r="AR2" s="4">
        <v>41</v>
      </c>
      <c r="AS2" s="4">
        <v>42</v>
      </c>
      <c r="AT2" s="4">
        <v>43</v>
      </c>
      <c r="AU2" s="4">
        <v>44</v>
      </c>
      <c r="AV2" s="4">
        <v>45</v>
      </c>
      <c r="AW2" s="4">
        <v>46</v>
      </c>
      <c r="AX2" s="4">
        <v>47</v>
      </c>
      <c r="AY2" s="4">
        <v>48</v>
      </c>
      <c r="AZ2" s="4">
        <v>49</v>
      </c>
      <c r="BA2" s="4">
        <v>50</v>
      </c>
      <c r="BB2" s="4">
        <v>51</v>
      </c>
      <c r="BC2" s="4">
        <v>52</v>
      </c>
      <c r="BD2" s="4">
        <v>53</v>
      </c>
      <c r="BE2" s="4">
        <v>54</v>
      </c>
      <c r="BF2" s="4">
        <v>55</v>
      </c>
      <c r="BG2" s="4">
        <v>56</v>
      </c>
      <c r="BH2" s="4">
        <v>57</v>
      </c>
      <c r="BI2" s="4">
        <v>58</v>
      </c>
      <c r="BJ2" s="4">
        <v>59</v>
      </c>
      <c r="BK2" s="4">
        <v>60</v>
      </c>
      <c r="BL2" s="4">
        <v>61</v>
      </c>
      <c r="BM2" s="4">
        <v>62</v>
      </c>
      <c r="BN2" s="4">
        <v>63</v>
      </c>
      <c r="BO2" s="4">
        <v>64</v>
      </c>
      <c r="BP2" s="4">
        <v>67</v>
      </c>
      <c r="BQ2" s="4">
        <v>68</v>
      </c>
      <c r="BR2" s="4"/>
      <c r="BS2" s="1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</row>
    <row r="3" spans="1:186" x14ac:dyDescent="0.3">
      <c r="A3" s="61" t="s">
        <v>83</v>
      </c>
      <c r="B3" s="62"/>
      <c r="C3" s="16" t="s">
        <v>0</v>
      </c>
      <c r="D3" s="16" t="s">
        <v>1</v>
      </c>
      <c r="E3" s="16" t="s">
        <v>2</v>
      </c>
      <c r="F3" s="16" t="s">
        <v>36</v>
      </c>
      <c r="G3" s="16" t="s">
        <v>37</v>
      </c>
      <c r="H3" s="16" t="s">
        <v>3</v>
      </c>
      <c r="I3" s="16" t="s">
        <v>38</v>
      </c>
      <c r="J3" s="16" t="s">
        <v>39</v>
      </c>
      <c r="K3" s="16" t="s">
        <v>4</v>
      </c>
      <c r="L3" s="16" t="s">
        <v>40</v>
      </c>
      <c r="M3" s="16" t="s">
        <v>41</v>
      </c>
      <c r="N3" s="16" t="s">
        <v>5</v>
      </c>
      <c r="O3" s="16" t="s">
        <v>6</v>
      </c>
      <c r="P3" s="16" t="s">
        <v>7</v>
      </c>
      <c r="Q3" s="16" t="s">
        <v>42</v>
      </c>
      <c r="R3" s="16" t="s">
        <v>43</v>
      </c>
      <c r="S3" s="16" t="s">
        <v>44</v>
      </c>
      <c r="T3" s="16" t="s">
        <v>45</v>
      </c>
      <c r="U3" s="16" t="s">
        <v>46</v>
      </c>
      <c r="V3" s="16" t="s">
        <v>47</v>
      </c>
      <c r="W3" s="16" t="s">
        <v>48</v>
      </c>
      <c r="X3" s="16" t="s">
        <v>49</v>
      </c>
      <c r="Y3" s="16" t="s">
        <v>50</v>
      </c>
      <c r="Z3" s="16" t="s">
        <v>51</v>
      </c>
      <c r="AA3" s="16" t="s">
        <v>52</v>
      </c>
      <c r="AB3" s="16" t="s">
        <v>53</v>
      </c>
      <c r="AC3" s="16" t="s">
        <v>54</v>
      </c>
      <c r="AD3" s="16" t="s">
        <v>73</v>
      </c>
      <c r="AE3" s="16" t="s">
        <v>74</v>
      </c>
      <c r="AF3" s="16" t="s">
        <v>75</v>
      </c>
      <c r="AG3" s="16" t="s">
        <v>76</v>
      </c>
      <c r="AH3" s="16" t="s">
        <v>77</v>
      </c>
      <c r="AI3" s="16" t="s">
        <v>78</v>
      </c>
      <c r="AJ3" s="16" t="s">
        <v>79</v>
      </c>
      <c r="AK3" s="16" t="s">
        <v>80</v>
      </c>
      <c r="AL3" s="16" t="s">
        <v>81</v>
      </c>
      <c r="AM3" s="17" t="s">
        <v>66</v>
      </c>
      <c r="AN3" s="43" t="s">
        <v>8</v>
      </c>
      <c r="AO3" s="43" t="s">
        <v>9</v>
      </c>
      <c r="AP3" s="43" t="s">
        <v>10</v>
      </c>
      <c r="AQ3" s="43" t="s">
        <v>11</v>
      </c>
      <c r="AR3" s="43" t="s">
        <v>12</v>
      </c>
      <c r="AS3" s="43" t="s">
        <v>13</v>
      </c>
      <c r="AT3" s="43" t="s">
        <v>14</v>
      </c>
      <c r="AU3" s="43" t="s">
        <v>15</v>
      </c>
      <c r="AV3" s="43" t="s">
        <v>16</v>
      </c>
      <c r="AW3" s="43" t="s">
        <v>17</v>
      </c>
      <c r="AX3" s="43" t="s">
        <v>18</v>
      </c>
      <c r="AY3" s="43" t="s">
        <v>19</v>
      </c>
      <c r="AZ3" s="43" t="s">
        <v>20</v>
      </c>
      <c r="BA3" s="43" t="s">
        <v>21</v>
      </c>
      <c r="BB3" s="43" t="s">
        <v>22</v>
      </c>
      <c r="BC3" s="43" t="s">
        <v>23</v>
      </c>
      <c r="BD3" s="44" t="s">
        <v>24</v>
      </c>
      <c r="BE3" s="44" t="s">
        <v>25</v>
      </c>
      <c r="BF3" s="44" t="s">
        <v>26</v>
      </c>
      <c r="BG3" s="44" t="s">
        <v>27</v>
      </c>
      <c r="BH3" s="44" t="s">
        <v>28</v>
      </c>
      <c r="BI3" s="45" t="s">
        <v>29</v>
      </c>
      <c r="BJ3" s="44" t="s">
        <v>30</v>
      </c>
      <c r="BK3" s="45" t="s">
        <v>31</v>
      </c>
      <c r="BL3" s="46" t="s">
        <v>64</v>
      </c>
      <c r="BM3" s="8" t="s">
        <v>65</v>
      </c>
      <c r="BN3" s="8" t="s">
        <v>32</v>
      </c>
      <c r="BO3" s="8" t="s">
        <v>34</v>
      </c>
      <c r="BP3" s="5" t="s">
        <v>33</v>
      </c>
      <c r="BQ3" s="5" t="s">
        <v>70</v>
      </c>
      <c r="BR3" s="47" t="s">
        <v>72</v>
      </c>
      <c r="BS3" s="47" t="s">
        <v>71</v>
      </c>
      <c r="BT3" s="31" t="s">
        <v>35</v>
      </c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</row>
    <row r="4" spans="1:186" x14ac:dyDescent="0.3">
      <c r="A4" s="4">
        <v>1</v>
      </c>
      <c r="B4" s="16" t="s">
        <v>0</v>
      </c>
      <c r="C4" s="11">
        <v>11196.943126146429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12293.250583553398</v>
      </c>
      <c r="L4" s="11">
        <v>0</v>
      </c>
      <c r="M4" s="11">
        <v>4728.2594537002688</v>
      </c>
      <c r="N4" s="11">
        <v>0</v>
      </c>
      <c r="O4" s="11">
        <v>0</v>
      </c>
      <c r="P4" s="11">
        <v>0</v>
      </c>
      <c r="Q4" s="11">
        <v>0</v>
      </c>
      <c r="R4" s="11">
        <v>31253.433798516926</v>
      </c>
      <c r="S4" s="11">
        <v>0</v>
      </c>
      <c r="T4" s="11">
        <v>0</v>
      </c>
      <c r="U4" s="11">
        <v>0</v>
      </c>
      <c r="V4" s="11">
        <v>3715.4937819198722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2">
        <f>SUM(C4:AL4)</f>
        <v>63187.380743836897</v>
      </c>
      <c r="AN4" s="11">
        <v>319.63806849069584</v>
      </c>
      <c r="AO4" s="11">
        <v>904.58173119715673</v>
      </c>
      <c r="AP4" s="11">
        <v>1519.7249464703725</v>
      </c>
      <c r="AQ4" s="11">
        <v>732.16506670686124</v>
      </c>
      <c r="AR4" s="11">
        <v>2597.652539409446</v>
      </c>
      <c r="AS4" s="11">
        <v>2004.2496767472308</v>
      </c>
      <c r="AT4" s="11">
        <v>260.06907403579015</v>
      </c>
      <c r="AU4" s="11">
        <v>1168.0887464186121</v>
      </c>
      <c r="AV4" s="11">
        <v>320.73330100806902</v>
      </c>
      <c r="AW4" s="11">
        <v>51.166171727583418</v>
      </c>
      <c r="AX4" s="11">
        <v>1371.0282085980186</v>
      </c>
      <c r="AY4" s="11">
        <v>1428.8113197250684</v>
      </c>
      <c r="AZ4" s="11">
        <v>219.26317607897036</v>
      </c>
      <c r="BA4" s="11">
        <v>6077.5024689479906</v>
      </c>
      <c r="BB4" s="11">
        <v>2562.720482601097</v>
      </c>
      <c r="BC4" s="11">
        <v>1115.0757363009575</v>
      </c>
      <c r="BD4" s="11">
        <v>7480.2993121917516</v>
      </c>
      <c r="BE4" s="11">
        <v>11272.490574653382</v>
      </c>
      <c r="BF4" s="11">
        <v>218.29759556724827</v>
      </c>
      <c r="BG4" s="11">
        <v>1380.3519432067392</v>
      </c>
      <c r="BH4" s="11">
        <v>1439.6626840369693</v>
      </c>
      <c r="BI4" s="11">
        <v>65.878415887714553</v>
      </c>
      <c r="BJ4" s="11">
        <v>812.38081211975123</v>
      </c>
      <c r="BK4" s="11">
        <v>901.8711480416415</v>
      </c>
      <c r="BL4" s="12">
        <f>SUM(AN4:BK4)</f>
        <v>46223.703200169126</v>
      </c>
      <c r="BM4" s="11">
        <v>0</v>
      </c>
      <c r="BN4" s="11">
        <v>4547.7959974451305</v>
      </c>
      <c r="BO4" s="11">
        <v>27.013521239039129</v>
      </c>
      <c r="BP4" s="11">
        <v>1393.643343866212</v>
      </c>
      <c r="BQ4" s="28">
        <f t="shared" ref="BQ4:BQ39" si="0">BO4-BP4</f>
        <v>-1366.6298226271729</v>
      </c>
      <c r="BR4" s="22">
        <f t="shared" ref="BR4:BR39" si="1">AM4+BL4+BM4+BN4+BQ4</f>
        <v>112592.25011882398</v>
      </c>
      <c r="BS4" s="22">
        <f t="array" ref="BS4:BS39">TRANSPOSE(C46:AL46)</f>
        <v>112592.25136540159</v>
      </c>
      <c r="BT4" s="32">
        <f>BR4-BS4</f>
        <v>-1.2465776089811698E-3</v>
      </c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</row>
    <row r="5" spans="1:186" x14ac:dyDescent="0.3">
      <c r="A5" s="4">
        <v>2</v>
      </c>
      <c r="B5" s="16" t="s">
        <v>1</v>
      </c>
      <c r="C5" s="11">
        <v>0</v>
      </c>
      <c r="D5" s="11">
        <v>2958.0565720887007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676.11353803370957</v>
      </c>
      <c r="S5" s="11">
        <v>0</v>
      </c>
      <c r="T5" s="11">
        <v>0</v>
      </c>
      <c r="U5" s="11">
        <v>0</v>
      </c>
      <c r="V5" s="11">
        <v>1474.2670349196549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2">
        <f t="shared" ref="AM5:AM39" si="2">SUM(C5:AL5)</f>
        <v>5108.4371450420649</v>
      </c>
      <c r="AN5" s="11">
        <v>19.315455725566714</v>
      </c>
      <c r="AO5" s="11">
        <v>57.24933627511335</v>
      </c>
      <c r="AP5" s="11">
        <v>216.62360765630262</v>
      </c>
      <c r="AQ5" s="11">
        <v>66.287497461150011</v>
      </c>
      <c r="AR5" s="11">
        <v>1514.6940488163236</v>
      </c>
      <c r="AS5" s="11">
        <v>687.13647592472546</v>
      </c>
      <c r="AT5" s="11">
        <v>58.916698090769806</v>
      </c>
      <c r="AU5" s="11">
        <v>392.99931158400568</v>
      </c>
      <c r="AV5" s="11">
        <v>99.646228779910373</v>
      </c>
      <c r="AW5" s="11">
        <v>2.9426404471660783</v>
      </c>
      <c r="AX5" s="11">
        <v>1519.0361150273097</v>
      </c>
      <c r="AY5" s="11">
        <v>142.36475290383251</v>
      </c>
      <c r="AZ5" s="11">
        <v>12.848495956150543</v>
      </c>
      <c r="BA5" s="11">
        <v>2619.7555425342575</v>
      </c>
      <c r="BB5" s="11">
        <v>870.42250098762099</v>
      </c>
      <c r="BC5" s="11">
        <v>85.765732197882372</v>
      </c>
      <c r="BD5" s="11">
        <v>6366.5209110497635</v>
      </c>
      <c r="BE5" s="11">
        <v>7966.8154189535835</v>
      </c>
      <c r="BF5" s="11">
        <v>38.494383501370301</v>
      </c>
      <c r="BG5" s="11">
        <v>710.49772989855694</v>
      </c>
      <c r="BH5" s="11">
        <v>811.38820885660198</v>
      </c>
      <c r="BI5" s="11">
        <v>10.699305190502495</v>
      </c>
      <c r="BJ5" s="11">
        <v>360.87547180283997</v>
      </c>
      <c r="BK5" s="11">
        <v>138.33087503438489</v>
      </c>
      <c r="BL5" s="12">
        <f t="shared" ref="BL5:BL39" si="3">SUM(AN5:BK5)</f>
        <v>24769.626744655689</v>
      </c>
      <c r="BM5" s="11">
        <v>0</v>
      </c>
      <c r="BN5" s="11">
        <v>1244.8489622969296</v>
      </c>
      <c r="BO5" s="11">
        <v>527.41190507369902</v>
      </c>
      <c r="BP5" s="11">
        <v>1453.8847583194151</v>
      </c>
      <c r="BQ5" s="28">
        <f t="shared" si="0"/>
        <v>-926.47285324571612</v>
      </c>
      <c r="BR5" s="22">
        <f t="shared" si="1"/>
        <v>30196.439998748967</v>
      </c>
      <c r="BS5" s="22">
        <v>30196.440309974365</v>
      </c>
      <c r="BT5" s="32">
        <f t="shared" ref="BT5:BT40" si="4">BR5-BS5</f>
        <v>-3.1122539803618565E-4</v>
      </c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</row>
    <row r="6" spans="1:186" x14ac:dyDescent="0.3">
      <c r="A6" s="4">
        <v>3</v>
      </c>
      <c r="B6" s="16" t="s">
        <v>2</v>
      </c>
      <c r="C6" s="11">
        <v>0</v>
      </c>
      <c r="D6" s="11">
        <v>0</v>
      </c>
      <c r="E6" s="11">
        <v>4814.6308844470232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2795.7500502489602</v>
      </c>
      <c r="S6" s="11">
        <v>0</v>
      </c>
      <c r="T6" s="11">
        <v>1197.0278667544426</v>
      </c>
      <c r="U6" s="11">
        <v>0</v>
      </c>
      <c r="V6" s="11">
        <v>905.73755457398204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2876.5263317008175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2">
        <f t="shared" si="2"/>
        <v>12589.672687725226</v>
      </c>
      <c r="AN6" s="11">
        <v>15.673883665873158</v>
      </c>
      <c r="AO6" s="11">
        <v>61.850313711369353</v>
      </c>
      <c r="AP6" s="11">
        <v>181.4193870648468</v>
      </c>
      <c r="AQ6" s="11">
        <v>23.153121132809197</v>
      </c>
      <c r="AR6" s="11">
        <v>460.04635092783292</v>
      </c>
      <c r="AS6" s="11">
        <v>4989.9495905213025</v>
      </c>
      <c r="AT6" s="11">
        <v>15.901214407958332</v>
      </c>
      <c r="AU6" s="11">
        <v>79.226671076719001</v>
      </c>
      <c r="AV6" s="11">
        <v>81.342579143433355</v>
      </c>
      <c r="AW6" s="11">
        <v>5.0345722967711293</v>
      </c>
      <c r="AX6" s="11">
        <v>1321.1649419088701</v>
      </c>
      <c r="AY6" s="11">
        <v>357.83461203572983</v>
      </c>
      <c r="AZ6" s="11">
        <v>20.807081493239501</v>
      </c>
      <c r="BA6" s="11">
        <v>3344.5003217895351</v>
      </c>
      <c r="BB6" s="11">
        <v>2485.8676589909373</v>
      </c>
      <c r="BC6" s="11">
        <v>206.14564365989816</v>
      </c>
      <c r="BD6" s="11">
        <v>6882.931811673152</v>
      </c>
      <c r="BE6" s="11">
        <v>13176.051377214839</v>
      </c>
      <c r="BF6" s="11">
        <v>110.33125373799335</v>
      </c>
      <c r="BG6" s="11">
        <v>166.98424954781495</v>
      </c>
      <c r="BH6" s="11">
        <v>1469.7733767476029</v>
      </c>
      <c r="BI6" s="11">
        <v>2.9958621214464967</v>
      </c>
      <c r="BJ6" s="11">
        <v>46.268798945720221</v>
      </c>
      <c r="BK6" s="11">
        <v>152.49976500086623</v>
      </c>
      <c r="BL6" s="12">
        <f t="shared" si="3"/>
        <v>35657.754438816555</v>
      </c>
      <c r="BM6" s="11">
        <v>0</v>
      </c>
      <c r="BN6" s="11">
        <v>2512.7673712329338</v>
      </c>
      <c r="BO6" s="11">
        <v>475.27480592621544</v>
      </c>
      <c r="BP6" s="11">
        <v>923.67773818276078</v>
      </c>
      <c r="BQ6" s="28">
        <f t="shared" si="0"/>
        <v>-448.40293225654534</v>
      </c>
      <c r="BR6" s="22">
        <f t="shared" si="1"/>
        <v>50311.791565518164</v>
      </c>
      <c r="BS6" s="22">
        <v>50311.791508232047</v>
      </c>
      <c r="BT6" s="32">
        <f t="shared" si="4"/>
        <v>5.7286117225885391E-5</v>
      </c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</row>
    <row r="7" spans="1:186" x14ac:dyDescent="0.3">
      <c r="A7" s="4">
        <v>4</v>
      </c>
      <c r="B7" s="16" t="s">
        <v>36</v>
      </c>
      <c r="C7" s="11">
        <v>0</v>
      </c>
      <c r="D7" s="11">
        <v>0</v>
      </c>
      <c r="E7" s="11">
        <v>0</v>
      </c>
      <c r="F7" s="11">
        <v>20142.527668863364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110.81263325876398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4857.530529385609</v>
      </c>
      <c r="AL7" s="11">
        <v>0</v>
      </c>
      <c r="AM7" s="12">
        <f t="shared" si="2"/>
        <v>25110.870831507738</v>
      </c>
      <c r="AN7" s="11">
        <v>274.42236434146076</v>
      </c>
      <c r="AO7" s="11">
        <v>978.45349003186107</v>
      </c>
      <c r="AP7" s="11">
        <v>3539.3294188855107</v>
      </c>
      <c r="AQ7" s="11">
        <v>506.03301231241147</v>
      </c>
      <c r="AR7" s="11">
        <v>7713.2622019856854</v>
      </c>
      <c r="AS7" s="11">
        <v>11172.865118910109</v>
      </c>
      <c r="AT7" s="11">
        <v>152.06550989844968</v>
      </c>
      <c r="AU7" s="11">
        <v>604.74648543319358</v>
      </c>
      <c r="AV7" s="11">
        <v>254.7195681645884</v>
      </c>
      <c r="AW7" s="11">
        <v>46.702907048822894</v>
      </c>
      <c r="AX7" s="11">
        <v>7486.5138837634213</v>
      </c>
      <c r="AY7" s="11">
        <v>763.79660432901528</v>
      </c>
      <c r="AZ7" s="11">
        <v>133.92912967299262</v>
      </c>
      <c r="BA7" s="11">
        <v>13440.715039167944</v>
      </c>
      <c r="BB7" s="11">
        <v>2977.3629121396561</v>
      </c>
      <c r="BC7" s="11">
        <v>828.62425732975919</v>
      </c>
      <c r="BD7" s="11">
        <v>23265.635189143122</v>
      </c>
      <c r="BE7" s="11">
        <v>27803.477215004903</v>
      </c>
      <c r="BF7" s="11">
        <v>283.05701377597421</v>
      </c>
      <c r="BG7" s="11">
        <v>3250.2152868807916</v>
      </c>
      <c r="BH7" s="11">
        <v>7236.7312700304592</v>
      </c>
      <c r="BI7" s="11">
        <v>72.315514697965597</v>
      </c>
      <c r="BJ7" s="11">
        <v>2707.8878313522837</v>
      </c>
      <c r="BK7" s="11">
        <v>1259.8694309060386</v>
      </c>
      <c r="BL7" s="12">
        <f t="shared" si="3"/>
        <v>116752.73065520644</v>
      </c>
      <c r="BM7" s="11">
        <v>0</v>
      </c>
      <c r="BN7" s="11">
        <v>4135.1922078378793</v>
      </c>
      <c r="BO7" s="11">
        <v>1955.7272132373032</v>
      </c>
      <c r="BP7" s="11">
        <v>9474.1049794470746</v>
      </c>
      <c r="BQ7" s="28">
        <f t="shared" si="0"/>
        <v>-7518.3777662097709</v>
      </c>
      <c r="BR7" s="22">
        <f t="shared" si="1"/>
        <v>138480.41592834229</v>
      </c>
      <c r="BS7" s="22">
        <v>138480.41576443028</v>
      </c>
      <c r="BT7" s="32">
        <f t="shared" si="4"/>
        <v>1.6391201643273234E-4</v>
      </c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</row>
    <row r="8" spans="1:186" x14ac:dyDescent="0.3">
      <c r="A8" s="4">
        <v>5</v>
      </c>
      <c r="B8" s="16" t="s">
        <v>37</v>
      </c>
      <c r="C8" s="11">
        <v>0</v>
      </c>
      <c r="D8" s="11">
        <v>0</v>
      </c>
      <c r="E8" s="11">
        <v>0</v>
      </c>
      <c r="F8" s="11">
        <v>0</v>
      </c>
      <c r="G8" s="11">
        <v>1581.0546035078933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7816.7296366104611</v>
      </c>
      <c r="U8" s="11">
        <v>0</v>
      </c>
      <c r="V8" s="11">
        <v>29.406306136000673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59.648105160887809</v>
      </c>
      <c r="AL8" s="11">
        <v>0</v>
      </c>
      <c r="AM8" s="12">
        <f t="shared" si="2"/>
        <v>9486.8386514152444</v>
      </c>
      <c r="AN8" s="11">
        <v>41.607068728786018</v>
      </c>
      <c r="AO8" s="11">
        <v>158.05737536761623</v>
      </c>
      <c r="AP8" s="11">
        <v>404.97054711951802</v>
      </c>
      <c r="AQ8" s="11">
        <v>158.90168174932182</v>
      </c>
      <c r="AR8" s="11">
        <v>355.13392268857996</v>
      </c>
      <c r="AS8" s="11">
        <v>182.83464702145866</v>
      </c>
      <c r="AT8" s="11">
        <v>23.869246505240945</v>
      </c>
      <c r="AU8" s="11">
        <v>84.082605804512411</v>
      </c>
      <c r="AV8" s="11">
        <v>84.084661114814935</v>
      </c>
      <c r="AW8" s="11">
        <v>16.08408395680469</v>
      </c>
      <c r="AX8" s="11">
        <v>91.263240676154268</v>
      </c>
      <c r="AY8" s="11">
        <v>8.779391749627969</v>
      </c>
      <c r="AZ8" s="11">
        <v>20.436698005354842</v>
      </c>
      <c r="BA8" s="11">
        <v>264.14062220180483</v>
      </c>
      <c r="BB8" s="11">
        <v>168.79222322863279</v>
      </c>
      <c r="BC8" s="11">
        <v>160.99611676597215</v>
      </c>
      <c r="BD8" s="11">
        <v>59.012058649940222</v>
      </c>
      <c r="BE8" s="11">
        <v>253.24511466247557</v>
      </c>
      <c r="BF8" s="11">
        <v>45.078704679262579</v>
      </c>
      <c r="BG8" s="11">
        <v>120.24036796106419</v>
      </c>
      <c r="BH8" s="11">
        <v>102.45374392855166</v>
      </c>
      <c r="BI8" s="11">
        <v>26.117875153084409</v>
      </c>
      <c r="BJ8" s="11">
        <v>218.99625394983417</v>
      </c>
      <c r="BK8" s="11">
        <v>77.30353351430719</v>
      </c>
      <c r="BL8" s="12">
        <f t="shared" si="3"/>
        <v>3126.4817851827211</v>
      </c>
      <c r="BM8" s="11">
        <v>0</v>
      </c>
      <c r="BN8" s="11">
        <v>254.33502886470899</v>
      </c>
      <c r="BO8" s="11">
        <v>940.51409565610516</v>
      </c>
      <c r="BP8" s="11">
        <v>1212.1590527056412</v>
      </c>
      <c r="BQ8" s="28">
        <f t="shared" si="0"/>
        <v>-271.64495704953606</v>
      </c>
      <c r="BR8" s="22">
        <f t="shared" si="1"/>
        <v>12596.010508413139</v>
      </c>
      <c r="BS8" s="22">
        <v>12596.010572114312</v>
      </c>
      <c r="BT8" s="32">
        <f t="shared" si="4"/>
        <v>-6.3701172621222213E-5</v>
      </c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</row>
    <row r="9" spans="1:186" x14ac:dyDescent="0.3">
      <c r="A9" s="4">
        <v>6</v>
      </c>
      <c r="B9" s="16" t="s">
        <v>3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970.95917430605266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40.948101126979424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1773.7864270300406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2">
        <f t="shared" si="2"/>
        <v>2785.6937024630724</v>
      </c>
      <c r="AN9" s="11">
        <v>73.113197083929023</v>
      </c>
      <c r="AO9" s="11">
        <v>201.41041877060368</v>
      </c>
      <c r="AP9" s="11">
        <v>857.82297715954587</v>
      </c>
      <c r="AQ9" s="11">
        <v>119.06976647979955</v>
      </c>
      <c r="AR9" s="11">
        <v>38.186057626300396</v>
      </c>
      <c r="AS9" s="11">
        <v>345.71798974002849</v>
      </c>
      <c r="AT9" s="11">
        <v>24.027898711735592</v>
      </c>
      <c r="AU9" s="11">
        <v>108.0572433261278</v>
      </c>
      <c r="AV9" s="11">
        <v>40.04999892652463</v>
      </c>
      <c r="AW9" s="11">
        <v>9.175382931236177</v>
      </c>
      <c r="AX9" s="11">
        <v>157.95938163143646</v>
      </c>
      <c r="AY9" s="11">
        <v>178.08934819169073</v>
      </c>
      <c r="AZ9" s="11">
        <v>24.031118842978142</v>
      </c>
      <c r="BA9" s="11">
        <v>330.25640547561005</v>
      </c>
      <c r="BB9" s="11">
        <v>458.85446392491929</v>
      </c>
      <c r="BC9" s="11">
        <v>189.12851081208618</v>
      </c>
      <c r="BD9" s="11">
        <v>209.13602960351818</v>
      </c>
      <c r="BE9" s="11">
        <v>125.88139447950992</v>
      </c>
      <c r="BF9" s="11">
        <v>52.927948917782871</v>
      </c>
      <c r="BG9" s="11">
        <v>440.59571493381742</v>
      </c>
      <c r="BH9" s="11">
        <v>671.58146040443489</v>
      </c>
      <c r="BI9" s="11">
        <v>13.916904749673995</v>
      </c>
      <c r="BJ9" s="11">
        <v>260.405965762329</v>
      </c>
      <c r="BK9" s="11">
        <v>245.40467532729426</v>
      </c>
      <c r="BL9" s="12">
        <f t="shared" si="3"/>
        <v>5174.8002538129131</v>
      </c>
      <c r="BM9" s="11">
        <v>0</v>
      </c>
      <c r="BN9" s="11">
        <v>86.431593524092222</v>
      </c>
      <c r="BO9" s="11">
        <v>8.8082472376332284</v>
      </c>
      <c r="BP9" s="11">
        <v>601.03828017002479</v>
      </c>
      <c r="BQ9" s="28">
        <f t="shared" si="0"/>
        <v>-592.23003293239151</v>
      </c>
      <c r="BR9" s="22">
        <f t="shared" si="1"/>
        <v>7454.6955168676859</v>
      </c>
      <c r="BS9" s="22">
        <v>7454.6955547552961</v>
      </c>
      <c r="BT9" s="32">
        <f t="shared" si="4"/>
        <v>-3.7887610233156011E-5</v>
      </c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</row>
    <row r="10" spans="1:186" x14ac:dyDescent="0.3">
      <c r="A10" s="4">
        <v>7</v>
      </c>
      <c r="B10" s="16" t="s">
        <v>38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916.88026790609536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21.527916094204613</v>
      </c>
      <c r="X10" s="11">
        <v>0</v>
      </c>
      <c r="Y10" s="11">
        <v>0</v>
      </c>
      <c r="Z10" s="11">
        <v>0</v>
      </c>
      <c r="AA10" s="11">
        <v>1644.567737394226</v>
      </c>
      <c r="AB10" s="11">
        <v>83.384975697717366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2314.6061648480136</v>
      </c>
      <c r="AL10" s="11">
        <v>0</v>
      </c>
      <c r="AM10" s="12">
        <f t="shared" si="2"/>
        <v>4980.9670619402568</v>
      </c>
      <c r="AN10" s="11">
        <v>27.234121719360331</v>
      </c>
      <c r="AO10" s="11">
        <v>106.43574526877438</v>
      </c>
      <c r="AP10" s="11">
        <v>131.70939811220063</v>
      </c>
      <c r="AQ10" s="11">
        <v>66.409406821931384</v>
      </c>
      <c r="AR10" s="11">
        <v>260.24890997284922</v>
      </c>
      <c r="AS10" s="11">
        <v>194.13588769851677</v>
      </c>
      <c r="AT10" s="11">
        <v>14.046012146323012</v>
      </c>
      <c r="AU10" s="11">
        <v>58.12451073431955</v>
      </c>
      <c r="AV10" s="11">
        <v>21.914802889873989</v>
      </c>
      <c r="AW10" s="11">
        <v>4.0231118258780807</v>
      </c>
      <c r="AX10" s="11">
        <v>426.68383509621123</v>
      </c>
      <c r="AY10" s="11">
        <v>120.30502172598693</v>
      </c>
      <c r="AZ10" s="11">
        <v>53.523976961088763</v>
      </c>
      <c r="BA10" s="11">
        <v>125.88237256675525</v>
      </c>
      <c r="BB10" s="11">
        <v>213.11803798703946</v>
      </c>
      <c r="BC10" s="11">
        <v>193.24294786874759</v>
      </c>
      <c r="BD10" s="11">
        <v>344.84844151413813</v>
      </c>
      <c r="BE10" s="11">
        <v>38.149618017542608</v>
      </c>
      <c r="BF10" s="11">
        <v>75.295173370247284</v>
      </c>
      <c r="BG10" s="11">
        <v>136.15080657816313</v>
      </c>
      <c r="BH10" s="11">
        <v>67.740883991065573</v>
      </c>
      <c r="BI10" s="11">
        <v>5.4868871530058589</v>
      </c>
      <c r="BJ10" s="11">
        <v>111.0455213589358</v>
      </c>
      <c r="BK10" s="11">
        <v>250.54550807917886</v>
      </c>
      <c r="BL10" s="12">
        <f t="shared" si="3"/>
        <v>3046.3009394581331</v>
      </c>
      <c r="BM10" s="11">
        <v>0</v>
      </c>
      <c r="BN10" s="11">
        <v>23.50140685564941</v>
      </c>
      <c r="BO10" s="11">
        <v>259.80316762570425</v>
      </c>
      <c r="BP10" s="11">
        <v>21.74627568636841</v>
      </c>
      <c r="BQ10" s="28">
        <f t="shared" si="0"/>
        <v>238.05689193933583</v>
      </c>
      <c r="BR10" s="22">
        <f t="shared" si="1"/>
        <v>8288.8263001933756</v>
      </c>
      <c r="BS10" s="22">
        <v>8288.8263756877968</v>
      </c>
      <c r="BT10" s="32">
        <f t="shared" si="4"/>
        <v>-7.5494421253097244E-5</v>
      </c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</row>
    <row r="11" spans="1:186" x14ac:dyDescent="0.3">
      <c r="A11" s="4">
        <v>8</v>
      </c>
      <c r="B11" s="16" t="s">
        <v>39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16628.770333378419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1418.525116946118</v>
      </c>
      <c r="W11" s="11">
        <v>1933.6366491363804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596.76244926726417</v>
      </c>
      <c r="AL11" s="11">
        <v>0</v>
      </c>
      <c r="AM11" s="12">
        <f t="shared" si="2"/>
        <v>20577.694548728185</v>
      </c>
      <c r="AN11" s="11">
        <v>121.87276794486996</v>
      </c>
      <c r="AO11" s="11">
        <v>525.18049013499956</v>
      </c>
      <c r="AP11" s="11">
        <v>3638.0308245347674</v>
      </c>
      <c r="AQ11" s="11">
        <v>259.56167804169638</v>
      </c>
      <c r="AR11" s="11">
        <v>9477.7963181360919</v>
      </c>
      <c r="AS11" s="11">
        <v>9395.7235909402207</v>
      </c>
      <c r="AT11" s="11">
        <v>112.41740039099992</v>
      </c>
      <c r="AU11" s="11">
        <v>415.59014342030821</v>
      </c>
      <c r="AV11" s="11">
        <v>166.28352849380863</v>
      </c>
      <c r="AW11" s="11">
        <v>25.565719085420266</v>
      </c>
      <c r="AX11" s="11">
        <v>3933.1340081175408</v>
      </c>
      <c r="AY11" s="11">
        <v>555.93011986996862</v>
      </c>
      <c r="AZ11" s="11">
        <v>93.761352171773112</v>
      </c>
      <c r="BA11" s="11">
        <v>10606.92908159067</v>
      </c>
      <c r="BB11" s="11">
        <v>4317.1004918806884</v>
      </c>
      <c r="BC11" s="11">
        <v>1663.4155132088022</v>
      </c>
      <c r="BD11" s="11">
        <v>19398.213436091613</v>
      </c>
      <c r="BE11" s="11">
        <v>22955.157607498495</v>
      </c>
      <c r="BF11" s="11">
        <v>248.44692361621006</v>
      </c>
      <c r="BG11" s="11">
        <v>2509.4482034092084</v>
      </c>
      <c r="BH11" s="11">
        <v>7189.5104476710712</v>
      </c>
      <c r="BI11" s="11">
        <v>41.765167684239756</v>
      </c>
      <c r="BJ11" s="11">
        <v>1229.7369993330049</v>
      </c>
      <c r="BK11" s="11">
        <v>985.37166873205729</v>
      </c>
      <c r="BL11" s="12">
        <f t="shared" si="3"/>
        <v>99865.943481998518</v>
      </c>
      <c r="BM11" s="11">
        <v>0</v>
      </c>
      <c r="BN11" s="11">
        <v>1491.3007403151723</v>
      </c>
      <c r="BO11" s="11">
        <v>1166.0939338218084</v>
      </c>
      <c r="BP11" s="11">
        <v>1468.2488161916033</v>
      </c>
      <c r="BQ11" s="28">
        <f t="shared" si="0"/>
        <v>-302.1548823697949</v>
      </c>
      <c r="BR11" s="22">
        <f t="shared" si="1"/>
        <v>121632.78388867207</v>
      </c>
      <c r="BS11" s="22">
        <v>121632.78494515916</v>
      </c>
      <c r="BT11" s="32">
        <f t="shared" si="4"/>
        <v>-1.0564870899543166E-3</v>
      </c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</row>
    <row r="12" spans="1:186" x14ac:dyDescent="0.3">
      <c r="A12" s="4">
        <v>9</v>
      </c>
      <c r="B12" s="16" t="s">
        <v>4</v>
      </c>
      <c r="C12" s="11">
        <v>1047.8631708278135</v>
      </c>
      <c r="D12" s="11">
        <v>673.20090196721765</v>
      </c>
      <c r="E12" s="11">
        <v>1351.6828181670273</v>
      </c>
      <c r="F12" s="11">
        <v>2648.6165151091855</v>
      </c>
      <c r="G12" s="11">
        <v>173.13165984498121</v>
      </c>
      <c r="H12" s="11">
        <v>273.84329498736037</v>
      </c>
      <c r="I12" s="11">
        <v>268.50530656931579</v>
      </c>
      <c r="J12" s="11">
        <v>4256.9085965721724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1879.590473941008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2">
        <f t="shared" si="2"/>
        <v>12573.34273798608</v>
      </c>
      <c r="AN12" s="11">
        <v>173.4803629004526</v>
      </c>
      <c r="AO12" s="11">
        <v>562.18489951846959</v>
      </c>
      <c r="AP12" s="11">
        <v>724.64818872221008</v>
      </c>
      <c r="AQ12" s="11">
        <v>337.22250791756949</v>
      </c>
      <c r="AR12" s="11">
        <v>2299.5230826394186</v>
      </c>
      <c r="AS12" s="11">
        <v>1782.5923392296252</v>
      </c>
      <c r="AT12" s="11">
        <v>52.763630643705682</v>
      </c>
      <c r="AU12" s="11">
        <v>214.30999498455321</v>
      </c>
      <c r="AV12" s="11">
        <v>162.45548401763668</v>
      </c>
      <c r="AW12" s="11">
        <v>13.826980577189564</v>
      </c>
      <c r="AX12" s="11">
        <v>826.22491919519348</v>
      </c>
      <c r="AY12" s="11">
        <v>632.89516248019379</v>
      </c>
      <c r="AZ12" s="11">
        <v>120.28102670634274</v>
      </c>
      <c r="BA12" s="11">
        <v>1686.1755074458872</v>
      </c>
      <c r="BB12" s="11">
        <v>1221.1894122548297</v>
      </c>
      <c r="BC12" s="11">
        <v>654.99385404083012</v>
      </c>
      <c r="BD12" s="11">
        <v>2860.905341492467</v>
      </c>
      <c r="BE12" s="11">
        <v>2454.300178902502</v>
      </c>
      <c r="BF12" s="11">
        <v>141.31232744902482</v>
      </c>
      <c r="BG12" s="11">
        <v>1285.633208613385</v>
      </c>
      <c r="BH12" s="11">
        <v>1152.1357216127333</v>
      </c>
      <c r="BI12" s="11">
        <v>33.235556677726308</v>
      </c>
      <c r="BJ12" s="11">
        <v>577.00134288897777</v>
      </c>
      <c r="BK12" s="11">
        <v>771.80710514311227</v>
      </c>
      <c r="BL12" s="12">
        <f t="shared" si="3"/>
        <v>20741.098136054028</v>
      </c>
      <c r="BM12" s="11">
        <v>0</v>
      </c>
      <c r="BN12" s="11">
        <v>1173.1929483722947</v>
      </c>
      <c r="BO12" s="11">
        <v>248.60795559916838</v>
      </c>
      <c r="BP12" s="11">
        <v>421.13421911826083</v>
      </c>
      <c r="BQ12" s="28">
        <f t="shared" si="0"/>
        <v>-172.52626351909245</v>
      </c>
      <c r="BR12" s="22">
        <f t="shared" si="1"/>
        <v>34315.107558893309</v>
      </c>
      <c r="BS12" s="22">
        <v>34315.107333897671</v>
      </c>
      <c r="BT12" s="32">
        <f t="shared" si="4"/>
        <v>2.2499563783640042E-4</v>
      </c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</row>
    <row r="13" spans="1:186" x14ac:dyDescent="0.3">
      <c r="A13" s="4">
        <v>10</v>
      </c>
      <c r="B13" s="16" t="s">
        <v>40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29659.82238207191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865.21335416073066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3041.509161708776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2">
        <f t="shared" si="2"/>
        <v>33566.544897941414</v>
      </c>
      <c r="AN13" s="11">
        <v>81.771049422810663</v>
      </c>
      <c r="AO13" s="11">
        <v>296.19179144122916</v>
      </c>
      <c r="AP13" s="11">
        <v>900.26362269869753</v>
      </c>
      <c r="AQ13" s="11">
        <v>109.80575794976953</v>
      </c>
      <c r="AR13" s="11">
        <v>1670.2028887909389</v>
      </c>
      <c r="AS13" s="11">
        <v>2219.6105700936655</v>
      </c>
      <c r="AT13" s="11">
        <v>44.879227882906115</v>
      </c>
      <c r="AU13" s="11">
        <v>187.15537103798292</v>
      </c>
      <c r="AV13" s="11">
        <v>81.639811509940643</v>
      </c>
      <c r="AW13" s="11">
        <v>6.181036723558635</v>
      </c>
      <c r="AX13" s="11">
        <v>1278.4655968334462</v>
      </c>
      <c r="AY13" s="11">
        <v>281.06473560851225</v>
      </c>
      <c r="AZ13" s="11">
        <v>45.131002588586242</v>
      </c>
      <c r="BA13" s="11">
        <v>2357.7554535294339</v>
      </c>
      <c r="BB13" s="11">
        <v>1181.9813996195905</v>
      </c>
      <c r="BC13" s="11">
        <v>355.9639295279618</v>
      </c>
      <c r="BD13" s="11">
        <v>3130.3480579437683</v>
      </c>
      <c r="BE13" s="11">
        <v>9336.264992540795</v>
      </c>
      <c r="BF13" s="11">
        <v>88.678536910700259</v>
      </c>
      <c r="BG13" s="11">
        <v>401.07160051567467</v>
      </c>
      <c r="BH13" s="11">
        <v>1987.5311328364037</v>
      </c>
      <c r="BI13" s="11">
        <v>16.963032848327934</v>
      </c>
      <c r="BJ13" s="11">
        <v>251.17467949104116</v>
      </c>
      <c r="BK13" s="11">
        <v>372.43069583939018</v>
      </c>
      <c r="BL13" s="12">
        <f t="shared" si="3"/>
        <v>26682.525974185133</v>
      </c>
      <c r="BM13" s="11">
        <v>0</v>
      </c>
      <c r="BN13" s="11">
        <v>150.82087408343651</v>
      </c>
      <c r="BO13" s="11">
        <v>538.31523119117981</v>
      </c>
      <c r="BP13" s="11">
        <v>1.7078589020252524</v>
      </c>
      <c r="BQ13" s="28">
        <f t="shared" si="0"/>
        <v>536.60737228915457</v>
      </c>
      <c r="BR13" s="22">
        <f t="shared" si="1"/>
        <v>60936.499118499138</v>
      </c>
      <c r="BS13" s="22">
        <v>60936.498942631515</v>
      </c>
      <c r="BT13" s="32">
        <f t="shared" si="4"/>
        <v>1.7586762260179967E-4</v>
      </c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</row>
    <row r="14" spans="1:186" x14ac:dyDescent="0.3">
      <c r="A14" s="4">
        <v>11</v>
      </c>
      <c r="B14" s="16" t="s">
        <v>41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6206.3313362534573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6203.640432785126</v>
      </c>
      <c r="V14" s="11">
        <v>12.960476813101053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2">
        <f t="shared" si="2"/>
        <v>12422.932245851685</v>
      </c>
      <c r="AN14" s="11">
        <v>169.98557077183244</v>
      </c>
      <c r="AO14" s="11">
        <v>479.88443195212648</v>
      </c>
      <c r="AP14" s="11">
        <v>4149.7700617698165</v>
      </c>
      <c r="AQ14" s="11">
        <v>206.57791541222096</v>
      </c>
      <c r="AR14" s="11">
        <v>7664.1156717196473</v>
      </c>
      <c r="AS14" s="11">
        <v>10449.526970228946</v>
      </c>
      <c r="AT14" s="11">
        <v>36.232517549815</v>
      </c>
      <c r="AU14" s="11">
        <v>184.98651078059487</v>
      </c>
      <c r="AV14" s="11">
        <v>53.330218461303097</v>
      </c>
      <c r="AW14" s="11">
        <v>40.608379586774085</v>
      </c>
      <c r="AX14" s="11">
        <v>2783.2213975262885</v>
      </c>
      <c r="AY14" s="11">
        <v>332.13137440659602</v>
      </c>
      <c r="AZ14" s="11">
        <v>38.076876613581845</v>
      </c>
      <c r="BA14" s="11">
        <v>7192.6339980171315</v>
      </c>
      <c r="BB14" s="11">
        <v>2807.9609589581396</v>
      </c>
      <c r="BC14" s="11">
        <v>309.5825997148911</v>
      </c>
      <c r="BD14" s="11">
        <v>17409.839127604333</v>
      </c>
      <c r="BE14" s="11">
        <v>25016.169723063347</v>
      </c>
      <c r="BF14" s="11">
        <v>184.39032290313349</v>
      </c>
      <c r="BG14" s="11">
        <v>1762.0520799539045</v>
      </c>
      <c r="BH14" s="11">
        <v>6023.6718639727305</v>
      </c>
      <c r="BI14" s="11">
        <v>24.822637158261877</v>
      </c>
      <c r="BJ14" s="11">
        <v>466.5787196370523</v>
      </c>
      <c r="BK14" s="11">
        <v>456.31892823772074</v>
      </c>
      <c r="BL14" s="12">
        <f t="shared" si="3"/>
        <v>88242.468856000196</v>
      </c>
      <c r="BM14" s="11">
        <v>0</v>
      </c>
      <c r="BN14" s="11">
        <v>2774.9650788952595</v>
      </c>
      <c r="BO14" s="11">
        <v>86.243333486669513</v>
      </c>
      <c r="BP14" s="11">
        <v>2159.6952019029618</v>
      </c>
      <c r="BQ14" s="28">
        <f t="shared" si="0"/>
        <v>-2073.4518684162922</v>
      </c>
      <c r="BR14" s="22">
        <f t="shared" si="1"/>
        <v>101366.91431233085</v>
      </c>
      <c r="BS14" s="22">
        <v>101366.91363032916</v>
      </c>
      <c r="BT14" s="32">
        <f t="shared" si="4"/>
        <v>6.8200168607290834E-4</v>
      </c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</row>
    <row r="15" spans="1:186" x14ac:dyDescent="0.3">
      <c r="A15" s="4">
        <v>12</v>
      </c>
      <c r="B15" s="16" t="s">
        <v>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28.945723617007733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571.49855104929122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2">
        <f t="shared" si="2"/>
        <v>600.44427466629895</v>
      </c>
      <c r="AN15" s="11">
        <v>44.048914590065962</v>
      </c>
      <c r="AO15" s="11">
        <v>18.441144468552995</v>
      </c>
      <c r="AP15" s="11">
        <v>107.30321218376625</v>
      </c>
      <c r="AQ15" s="11">
        <v>50.551879962648464</v>
      </c>
      <c r="AR15" s="11">
        <v>144.54540769044903</v>
      </c>
      <c r="AS15" s="11">
        <v>133.74492326584857</v>
      </c>
      <c r="AT15" s="11">
        <v>13.136016164026978</v>
      </c>
      <c r="AU15" s="11">
        <v>72.83571609401578</v>
      </c>
      <c r="AV15" s="11">
        <v>18.272664780413351</v>
      </c>
      <c r="AW15" s="11">
        <v>3.8254323873350531</v>
      </c>
      <c r="AX15" s="11">
        <v>70.738475333617302</v>
      </c>
      <c r="AY15" s="11">
        <v>72.523270430096588</v>
      </c>
      <c r="AZ15" s="11">
        <v>16.129845457897606</v>
      </c>
      <c r="BA15" s="11">
        <v>97.284827923027109</v>
      </c>
      <c r="BB15" s="11">
        <v>84.463838484990305</v>
      </c>
      <c r="BC15" s="11">
        <v>122.32359973030594</v>
      </c>
      <c r="BD15" s="11">
        <v>107.20092250373514</v>
      </c>
      <c r="BE15" s="11">
        <v>97.754299314030575</v>
      </c>
      <c r="BF15" s="11">
        <v>27.206370841443754</v>
      </c>
      <c r="BG15" s="11">
        <v>8.1157397331201206</v>
      </c>
      <c r="BH15" s="11">
        <v>89.706674390678359</v>
      </c>
      <c r="BI15" s="11">
        <v>6.8594141345543642</v>
      </c>
      <c r="BJ15" s="11">
        <v>140.06730686392805</v>
      </c>
      <c r="BK15" s="11">
        <v>133.03374228135024</v>
      </c>
      <c r="BL15" s="12">
        <f t="shared" si="3"/>
        <v>1680.113639009898</v>
      </c>
      <c r="BM15" s="11">
        <v>0</v>
      </c>
      <c r="BN15" s="11">
        <v>2.5167132623104651</v>
      </c>
      <c r="BO15" s="11">
        <v>84.481666435505147</v>
      </c>
      <c r="BP15" s="11">
        <v>1667.0069508036456</v>
      </c>
      <c r="BQ15" s="28">
        <f t="shared" si="0"/>
        <v>-1582.5252843681405</v>
      </c>
      <c r="BR15" s="22">
        <f t="shared" si="1"/>
        <v>700.54934257036712</v>
      </c>
      <c r="BS15" s="22">
        <v>700.54929742683976</v>
      </c>
      <c r="BT15" s="32">
        <f t="shared" si="4"/>
        <v>4.5143527358959545E-5</v>
      </c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</row>
    <row r="16" spans="1:186" x14ac:dyDescent="0.3">
      <c r="A16" s="4">
        <v>13</v>
      </c>
      <c r="B16" s="48" t="s">
        <v>6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268.08518971303857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7.5807982474205522</v>
      </c>
      <c r="Y16" s="11">
        <v>0</v>
      </c>
      <c r="Z16" s="11">
        <v>0</v>
      </c>
      <c r="AA16" s="11">
        <v>0</v>
      </c>
      <c r="AB16" s="11">
        <v>6601.8579018694081</v>
      </c>
      <c r="AC16" s="11">
        <v>0</v>
      </c>
      <c r="AD16" s="11">
        <v>216.27727359398125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2">
        <f t="shared" si="2"/>
        <v>7093.8011634238492</v>
      </c>
      <c r="AN16" s="11">
        <v>2.9433974674257866</v>
      </c>
      <c r="AO16" s="11">
        <v>222.23097535366358</v>
      </c>
      <c r="AP16" s="11">
        <v>70.597826195239207</v>
      </c>
      <c r="AQ16" s="11">
        <v>11.489072686036767</v>
      </c>
      <c r="AR16" s="11">
        <v>855.97830544929263</v>
      </c>
      <c r="AS16" s="11">
        <v>392.29971337972614</v>
      </c>
      <c r="AT16" s="11">
        <v>16.798454668385624</v>
      </c>
      <c r="AU16" s="11">
        <v>120.42327393340805</v>
      </c>
      <c r="AV16" s="11">
        <v>22.757933284448942</v>
      </c>
      <c r="AW16" s="11">
        <v>0.18792495784382901</v>
      </c>
      <c r="AX16" s="11">
        <v>739.45208570142006</v>
      </c>
      <c r="AY16" s="11">
        <v>119.38892340847231</v>
      </c>
      <c r="AZ16" s="11">
        <v>12.518073205376579</v>
      </c>
      <c r="BA16" s="11">
        <v>879.99748233596688</v>
      </c>
      <c r="BB16" s="11">
        <v>301.33077449636522</v>
      </c>
      <c r="BC16" s="11">
        <v>234.98136022888298</v>
      </c>
      <c r="BD16" s="11">
        <v>2991.3817781171565</v>
      </c>
      <c r="BE16" s="11">
        <v>1520.3788931107708</v>
      </c>
      <c r="BF16" s="11">
        <v>2.2872679629427717</v>
      </c>
      <c r="BG16" s="11">
        <v>159.50989294800669</v>
      </c>
      <c r="BH16" s="11">
        <v>322.3037217390625</v>
      </c>
      <c r="BI16" s="11">
        <v>2.0958736171905965</v>
      </c>
      <c r="BJ16" s="11">
        <v>232.75164584182019</v>
      </c>
      <c r="BK16" s="11">
        <v>63.325270110969903</v>
      </c>
      <c r="BL16" s="12">
        <f t="shared" si="3"/>
        <v>9297.4099201998743</v>
      </c>
      <c r="BM16" s="11">
        <v>0</v>
      </c>
      <c r="BN16" s="11">
        <v>617.54040938527226</v>
      </c>
      <c r="BO16" s="11">
        <v>412.46861982801954</v>
      </c>
      <c r="BP16" s="11">
        <v>51.420245597901314</v>
      </c>
      <c r="BQ16" s="28">
        <f t="shared" si="0"/>
        <v>361.04837423011821</v>
      </c>
      <c r="BR16" s="22">
        <f t="shared" si="1"/>
        <v>17369.799867239115</v>
      </c>
      <c r="BS16" s="22">
        <v>17369.800091924615</v>
      </c>
      <c r="BT16" s="32">
        <f t="shared" si="4"/>
        <v>-2.2468550014309585E-4</v>
      </c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</row>
    <row r="17" spans="1:186" x14ac:dyDescent="0.3">
      <c r="A17" s="4">
        <v>14</v>
      </c>
      <c r="B17" s="40" t="s">
        <v>7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13.142216314453169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2">
        <f t="shared" si="2"/>
        <v>13.142216314453169</v>
      </c>
      <c r="AN17" s="11">
        <v>24.595768423508314</v>
      </c>
      <c r="AO17" s="11">
        <v>85.019473072917179</v>
      </c>
      <c r="AP17" s="11">
        <v>314.58991185052304</v>
      </c>
      <c r="AQ17" s="11">
        <v>31.469976248094639</v>
      </c>
      <c r="AR17" s="11">
        <v>743.85438562370325</v>
      </c>
      <c r="AS17" s="11">
        <v>648.44803091428946</v>
      </c>
      <c r="AT17" s="11">
        <v>14.831523511771042</v>
      </c>
      <c r="AU17" s="11">
        <v>74.792460862001789</v>
      </c>
      <c r="AV17" s="11">
        <v>17.305731484122667</v>
      </c>
      <c r="AW17" s="11">
        <v>4.0378076519972552</v>
      </c>
      <c r="AX17" s="11">
        <v>678.96861365450184</v>
      </c>
      <c r="AY17" s="11">
        <v>56.098129739714246</v>
      </c>
      <c r="AZ17" s="11">
        <v>7.8930029587104276</v>
      </c>
      <c r="BA17" s="11">
        <v>1077.8444016101469</v>
      </c>
      <c r="BB17" s="11">
        <v>171.58274545880408</v>
      </c>
      <c r="BC17" s="11">
        <v>69.402056971461576</v>
      </c>
      <c r="BD17" s="11">
        <v>4275.4036848152055</v>
      </c>
      <c r="BE17" s="11">
        <v>1077.7430909378609</v>
      </c>
      <c r="BF17" s="11">
        <v>11.79379797298601</v>
      </c>
      <c r="BG17" s="11">
        <v>422.91288193276034</v>
      </c>
      <c r="BH17" s="11">
        <v>291.797091985181</v>
      </c>
      <c r="BI17" s="11">
        <v>5.471154287656832</v>
      </c>
      <c r="BJ17" s="11">
        <v>162.53551194073833</v>
      </c>
      <c r="BK17" s="11">
        <v>100.90651924054376</v>
      </c>
      <c r="BL17" s="12">
        <f t="shared" si="3"/>
        <v>10369.2977531492</v>
      </c>
      <c r="BM17" s="11">
        <v>0</v>
      </c>
      <c r="BN17" s="11">
        <v>374.68872994558569</v>
      </c>
      <c r="BO17" s="11">
        <v>677.62090351936979</v>
      </c>
      <c r="BP17" s="11">
        <v>0.3536245529184508</v>
      </c>
      <c r="BQ17" s="28">
        <f t="shared" si="0"/>
        <v>677.26727896645139</v>
      </c>
      <c r="BR17" s="22">
        <f t="shared" si="1"/>
        <v>11434.395978375689</v>
      </c>
      <c r="BS17" s="22">
        <v>11434.395965614545</v>
      </c>
      <c r="BT17" s="32">
        <f t="shared" si="4"/>
        <v>1.2761143807438202E-5</v>
      </c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</row>
    <row r="18" spans="1:186" x14ac:dyDescent="0.3">
      <c r="A18" s="4">
        <v>15</v>
      </c>
      <c r="B18" s="41" t="s">
        <v>42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117.41777099191262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67.353909305640045</v>
      </c>
      <c r="Y18" s="11">
        <v>11.433101138141168</v>
      </c>
      <c r="Z18" s="11">
        <v>0</v>
      </c>
      <c r="AA18" s="11">
        <v>0</v>
      </c>
      <c r="AB18" s="11">
        <v>0</v>
      </c>
      <c r="AC18" s="11">
        <v>26.390252714458708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2">
        <f t="shared" si="2"/>
        <v>222.59503415015257</v>
      </c>
      <c r="AN18" s="11">
        <v>52.023392540175237</v>
      </c>
      <c r="AO18" s="11">
        <v>68.10249161531604</v>
      </c>
      <c r="AP18" s="11">
        <v>48.129286281613581</v>
      </c>
      <c r="AQ18" s="11">
        <v>29.312138053190662</v>
      </c>
      <c r="AR18" s="11">
        <v>267.55414477707143</v>
      </c>
      <c r="AS18" s="11">
        <v>283.76780966222123</v>
      </c>
      <c r="AT18" s="11">
        <v>3.4502749322825839</v>
      </c>
      <c r="AU18" s="11">
        <v>9.6681474350898053</v>
      </c>
      <c r="AV18" s="11">
        <v>2.1310177145757967</v>
      </c>
      <c r="AW18" s="11">
        <v>1.2461643703688183</v>
      </c>
      <c r="AX18" s="11">
        <v>103.36897288578695</v>
      </c>
      <c r="AY18" s="11">
        <v>13.896140060273257</v>
      </c>
      <c r="AZ18" s="11">
        <v>5.997976126241011</v>
      </c>
      <c r="BA18" s="11">
        <v>152.17695178145385</v>
      </c>
      <c r="BB18" s="11">
        <v>40.419967400822664</v>
      </c>
      <c r="BC18" s="11">
        <v>45.289684561103172</v>
      </c>
      <c r="BD18" s="11">
        <v>255.7566351545</v>
      </c>
      <c r="BE18" s="11">
        <v>181.232118922637</v>
      </c>
      <c r="BF18" s="11">
        <v>13.699060134030256</v>
      </c>
      <c r="BG18" s="11">
        <v>120.13169243663279</v>
      </c>
      <c r="BH18" s="11">
        <v>58.16953503324924</v>
      </c>
      <c r="BI18" s="11">
        <v>3.9603607397259917</v>
      </c>
      <c r="BJ18" s="11">
        <v>239.27905348824535</v>
      </c>
      <c r="BK18" s="11">
        <v>38.917609646061372</v>
      </c>
      <c r="BL18" s="12">
        <f t="shared" si="3"/>
        <v>2037.6806257526687</v>
      </c>
      <c r="BM18" s="11">
        <v>0</v>
      </c>
      <c r="BN18" s="11">
        <v>9360.2708889824953</v>
      </c>
      <c r="BO18" s="11">
        <v>486.18626027559844</v>
      </c>
      <c r="BP18" s="11">
        <v>4978.5924441808311</v>
      </c>
      <c r="BQ18" s="28">
        <f t="shared" si="0"/>
        <v>-4492.4061839052329</v>
      </c>
      <c r="BR18" s="22">
        <f t="shared" si="1"/>
        <v>7128.1403649800841</v>
      </c>
      <c r="BS18" s="22">
        <v>7128.1403540287311</v>
      </c>
      <c r="BT18" s="32">
        <f t="shared" si="4"/>
        <v>1.0951353033306077E-5</v>
      </c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</row>
    <row r="19" spans="1:186" x14ac:dyDescent="0.3">
      <c r="A19" s="4">
        <v>16</v>
      </c>
      <c r="B19" s="45" t="s">
        <v>43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4081.3121179960167</v>
      </c>
      <c r="L19" s="11">
        <v>0</v>
      </c>
      <c r="M19" s="11">
        <v>21307.855020157036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168.25811088121375</v>
      </c>
      <c r="U19" s="11">
        <v>0</v>
      </c>
      <c r="V19" s="11">
        <v>56.960363913974504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124.11360328975594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12897.155270502928</v>
      </c>
      <c r="AL19" s="11">
        <v>0</v>
      </c>
      <c r="AM19" s="12">
        <f t="shared" si="2"/>
        <v>38635.654486740925</v>
      </c>
      <c r="AN19" s="11">
        <v>17.426602740936175</v>
      </c>
      <c r="AO19" s="11">
        <v>969.80993727710211</v>
      </c>
      <c r="AP19" s="11">
        <v>220.86404342844295</v>
      </c>
      <c r="AQ19" s="11">
        <v>27.463331382987004</v>
      </c>
      <c r="AR19" s="11">
        <v>204.50395428810427</v>
      </c>
      <c r="AS19" s="11">
        <v>328.58296814686832</v>
      </c>
      <c r="AT19" s="11">
        <v>2.5484243778679088</v>
      </c>
      <c r="AU19" s="11">
        <v>11.112239253338334</v>
      </c>
      <c r="AV19" s="11">
        <v>4.5326372129836567</v>
      </c>
      <c r="AW19" s="11">
        <v>1.5040456273324549</v>
      </c>
      <c r="AX19" s="11">
        <v>109.75793368411927</v>
      </c>
      <c r="AY19" s="11">
        <v>25.676740303365246</v>
      </c>
      <c r="AZ19" s="11">
        <v>6.1317908687110831</v>
      </c>
      <c r="BA19" s="11">
        <v>190.60152900470877</v>
      </c>
      <c r="BB19" s="11">
        <v>74.327457331099268</v>
      </c>
      <c r="BC19" s="11">
        <v>26.791058498799625</v>
      </c>
      <c r="BD19" s="11">
        <v>362.8532793256033</v>
      </c>
      <c r="BE19" s="11">
        <v>510.72800089880008</v>
      </c>
      <c r="BF19" s="11">
        <v>13.222948722004816</v>
      </c>
      <c r="BG19" s="11">
        <v>65.644201734745764</v>
      </c>
      <c r="BH19" s="11">
        <v>141.6471871706228</v>
      </c>
      <c r="BI19" s="11">
        <v>2.4664030210430998</v>
      </c>
      <c r="BJ19" s="11">
        <v>44.408801276314698</v>
      </c>
      <c r="BK19" s="11">
        <v>49.960530169739918</v>
      </c>
      <c r="BL19" s="12">
        <f t="shared" si="3"/>
        <v>3412.5660457456397</v>
      </c>
      <c r="BM19" s="11">
        <v>0</v>
      </c>
      <c r="BN19" s="11">
        <v>2196.6525165645248</v>
      </c>
      <c r="BO19" s="11">
        <v>245.30255457820752</v>
      </c>
      <c r="BP19" s="11">
        <v>11.745621388419893</v>
      </c>
      <c r="BQ19" s="28">
        <f t="shared" si="0"/>
        <v>233.55693318978763</v>
      </c>
      <c r="BR19" s="22">
        <f t="shared" si="1"/>
        <v>44478.429982240872</v>
      </c>
      <c r="BS19" s="22">
        <v>44478.429278868709</v>
      </c>
      <c r="BT19" s="32">
        <f t="shared" si="4"/>
        <v>7.0337216311600059E-4</v>
      </c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</row>
    <row r="20" spans="1:186" x14ac:dyDescent="0.3">
      <c r="A20" s="4">
        <v>17</v>
      </c>
      <c r="B20" s="45" t="s">
        <v>44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24.122175386266157</v>
      </c>
      <c r="T20" s="11">
        <v>0</v>
      </c>
      <c r="U20" s="11">
        <v>0</v>
      </c>
      <c r="V20" s="11">
        <v>24.170185693522207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1365.1949305107532</v>
      </c>
      <c r="AL20" s="11">
        <v>0</v>
      </c>
      <c r="AM20" s="12">
        <f t="shared" si="2"/>
        <v>1413.4872915905416</v>
      </c>
      <c r="AN20" s="11">
        <v>22.9237169168318</v>
      </c>
      <c r="AO20" s="11">
        <v>63.167440829397769</v>
      </c>
      <c r="AP20" s="11">
        <v>290.53424148484822</v>
      </c>
      <c r="AQ20" s="11">
        <v>36.126469605941828</v>
      </c>
      <c r="AR20" s="11">
        <v>269.01346327969958</v>
      </c>
      <c r="AS20" s="11">
        <v>432.23243555284517</v>
      </c>
      <c r="AT20" s="11">
        <v>3.3523091037278734</v>
      </c>
      <c r="AU20" s="11">
        <v>14.617526475096852</v>
      </c>
      <c r="AV20" s="11">
        <v>5.9624296213149126</v>
      </c>
      <c r="AW20" s="11">
        <v>1.9784875285696988</v>
      </c>
      <c r="AX20" s="11">
        <v>144.38039579886521</v>
      </c>
      <c r="AY20" s="11">
        <v>33.776309406170668</v>
      </c>
      <c r="AZ20" s="11">
        <v>8.0660264157637727</v>
      </c>
      <c r="BA20" s="11">
        <v>250.72560381872051</v>
      </c>
      <c r="BB20" s="11">
        <v>97.773594550537936</v>
      </c>
      <c r="BC20" s="11">
        <v>35.242132393857673</v>
      </c>
      <c r="BD20" s="11">
        <v>477.3131046930057</v>
      </c>
      <c r="BE20" s="11">
        <v>671.83399355803272</v>
      </c>
      <c r="BF20" s="11">
        <v>17.394046205918517</v>
      </c>
      <c r="BG20" s="11">
        <v>86.351259633744391</v>
      </c>
      <c r="BH20" s="11">
        <v>186.32891730279442</v>
      </c>
      <c r="BI20" s="11">
        <v>3.2444146170989332</v>
      </c>
      <c r="BJ20" s="11">
        <v>58.417283282193424</v>
      </c>
      <c r="BK20" s="11">
        <v>65.720270763736991</v>
      </c>
      <c r="BL20" s="12">
        <f t="shared" si="3"/>
        <v>3276.4758728387146</v>
      </c>
      <c r="BM20" s="11">
        <v>0</v>
      </c>
      <c r="BN20" s="11">
        <v>0</v>
      </c>
      <c r="BO20" s="11">
        <v>0</v>
      </c>
      <c r="BP20" s="11">
        <v>48.195404441388725</v>
      </c>
      <c r="BQ20" s="28">
        <f t="shared" si="0"/>
        <v>-48.195404441388725</v>
      </c>
      <c r="BR20" s="22">
        <f t="shared" si="1"/>
        <v>4641.767759987868</v>
      </c>
      <c r="BS20" s="22">
        <v>4641.7677553855474</v>
      </c>
      <c r="BT20" s="32">
        <f t="shared" si="4"/>
        <v>4.6023205868550576E-6</v>
      </c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</row>
    <row r="21" spans="1:186" x14ac:dyDescent="0.3">
      <c r="A21" s="4">
        <v>18</v>
      </c>
      <c r="B21" s="45" t="s">
        <v>45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7.985135720510085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21.040860396674404</v>
      </c>
      <c r="AG21" s="11">
        <v>0</v>
      </c>
      <c r="AH21" s="11">
        <v>0</v>
      </c>
      <c r="AI21" s="11">
        <v>0</v>
      </c>
      <c r="AJ21" s="11">
        <v>0</v>
      </c>
      <c r="AK21" s="11">
        <v>770.93026731225189</v>
      </c>
      <c r="AL21" s="11">
        <v>0</v>
      </c>
      <c r="AM21" s="12">
        <f t="shared" si="2"/>
        <v>799.95626342943638</v>
      </c>
      <c r="AN21" s="11">
        <v>67.693935968649768</v>
      </c>
      <c r="AO21" s="11">
        <v>232.61910949626289</v>
      </c>
      <c r="AP21" s="11">
        <v>944.33844506593721</v>
      </c>
      <c r="AQ21" s="11">
        <v>81.402684143132618</v>
      </c>
      <c r="AR21" s="11">
        <v>1622.108594570502</v>
      </c>
      <c r="AS21" s="11">
        <v>1934.7129997787702</v>
      </c>
      <c r="AT21" s="11">
        <v>20.115734627904153</v>
      </c>
      <c r="AU21" s="11">
        <v>78.138357495743961</v>
      </c>
      <c r="AV21" s="11">
        <v>6.6704015256966667</v>
      </c>
      <c r="AW21" s="11">
        <v>4.4580662633731611</v>
      </c>
      <c r="AX21" s="11">
        <v>565.01637000741584</v>
      </c>
      <c r="AY21" s="11">
        <v>76.107139056461975</v>
      </c>
      <c r="AZ21" s="11">
        <v>33.217737209624978</v>
      </c>
      <c r="BA21" s="11">
        <v>1775.7116310766955</v>
      </c>
      <c r="BB21" s="11">
        <v>565.40077471017264</v>
      </c>
      <c r="BC21" s="11">
        <v>157.44463733052811</v>
      </c>
      <c r="BD21" s="11">
        <v>2658.999062621423</v>
      </c>
      <c r="BE21" s="11">
        <v>2917.4786405297423</v>
      </c>
      <c r="BF21" s="11">
        <v>52.74547763346996</v>
      </c>
      <c r="BG21" s="11">
        <v>337.93403453685193</v>
      </c>
      <c r="BH21" s="11">
        <v>978.86009969264865</v>
      </c>
      <c r="BI21" s="11">
        <v>7.3105415819768025</v>
      </c>
      <c r="BJ21" s="11">
        <v>217.41732420807688</v>
      </c>
      <c r="BK21" s="11">
        <v>304.30974486045812</v>
      </c>
      <c r="BL21" s="12">
        <f t="shared" si="3"/>
        <v>15640.21154399152</v>
      </c>
      <c r="BM21" s="11">
        <v>0</v>
      </c>
      <c r="BN21" s="11">
        <v>1851.9853911606124</v>
      </c>
      <c r="BO21" s="11">
        <v>15624.14337342436</v>
      </c>
      <c r="BP21" s="11">
        <v>18541.673194506569</v>
      </c>
      <c r="BQ21" s="28">
        <f t="shared" si="0"/>
        <v>-2917.5298210822093</v>
      </c>
      <c r="BR21" s="22">
        <f t="shared" si="1"/>
        <v>15374.623377499358</v>
      </c>
      <c r="BS21" s="22">
        <v>15374.623347392226</v>
      </c>
      <c r="BT21" s="32">
        <f t="shared" si="4"/>
        <v>3.0107132261036895E-5</v>
      </c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</row>
    <row r="22" spans="1:186" x14ac:dyDescent="0.3">
      <c r="A22" s="4">
        <v>19</v>
      </c>
      <c r="B22" s="45" t="s">
        <v>46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807.2517318867109</v>
      </c>
      <c r="V22" s="11">
        <v>31.824516240544209</v>
      </c>
      <c r="W22" s="11">
        <v>33.384322928453003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2948.0947025697033</v>
      </c>
      <c r="AL22" s="11">
        <v>0</v>
      </c>
      <c r="AM22" s="12">
        <f t="shared" si="2"/>
        <v>3820.5552736254112</v>
      </c>
      <c r="AN22" s="11">
        <v>60.808158843252492</v>
      </c>
      <c r="AO22" s="11">
        <v>167.55990269930234</v>
      </c>
      <c r="AP22" s="11">
        <v>770.68009397801211</v>
      </c>
      <c r="AQ22" s="11">
        <v>95.830188025281316</v>
      </c>
      <c r="AR22" s="11">
        <v>713.59341353634738</v>
      </c>
      <c r="AS22" s="11">
        <v>1146.5530958785607</v>
      </c>
      <c r="AT22" s="11">
        <v>8.8924385696416266</v>
      </c>
      <c r="AU22" s="11">
        <v>71.672675785051766</v>
      </c>
      <c r="AV22" s="11">
        <v>27.303840486832009</v>
      </c>
      <c r="AW22" s="11">
        <v>5.248197068324532</v>
      </c>
      <c r="AX22" s="11">
        <v>790.03157995488175</v>
      </c>
      <c r="AY22" s="11">
        <v>309.03045515982802</v>
      </c>
      <c r="AZ22" s="11">
        <v>21.396190562642332</v>
      </c>
      <c r="BA22" s="11">
        <v>665.08247325292018</v>
      </c>
      <c r="BB22" s="11">
        <v>259.3572538837077</v>
      </c>
      <c r="BC22" s="11">
        <v>93.484367847146771</v>
      </c>
      <c r="BD22" s="11">
        <v>1266.1354698496441</v>
      </c>
      <c r="BE22" s="11">
        <v>4165.8437139450889</v>
      </c>
      <c r="BF22" s="11">
        <v>80.661402238964016</v>
      </c>
      <c r="BG22" s="11">
        <v>472.51717314077587</v>
      </c>
      <c r="BH22" s="11">
        <v>494.26183550870513</v>
      </c>
      <c r="BI22" s="11">
        <v>8.6062343262102825</v>
      </c>
      <c r="BJ22" s="11">
        <v>154.95948820144289</v>
      </c>
      <c r="BK22" s="11">
        <v>174.33161811247305</v>
      </c>
      <c r="BL22" s="12">
        <f t="shared" si="3"/>
        <v>12023.841260855039</v>
      </c>
      <c r="BM22" s="11">
        <v>0</v>
      </c>
      <c r="BN22" s="11">
        <v>673.85901099980435</v>
      </c>
      <c r="BO22" s="11">
        <v>1184.3257333195199</v>
      </c>
      <c r="BP22" s="11">
        <v>4112.1554599598885</v>
      </c>
      <c r="BQ22" s="28">
        <f t="shared" si="0"/>
        <v>-2927.8297266403688</v>
      </c>
      <c r="BR22" s="22">
        <f t="shared" si="1"/>
        <v>13590.425818839885</v>
      </c>
      <c r="BS22" s="22">
        <v>13590.425803472246</v>
      </c>
      <c r="BT22" s="32">
        <f t="shared" si="4"/>
        <v>1.5367639207397588E-5</v>
      </c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</row>
    <row r="23" spans="1:186" x14ac:dyDescent="0.3">
      <c r="A23" s="4">
        <v>20</v>
      </c>
      <c r="B23" s="45" t="s">
        <v>47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3052.3947110490212</v>
      </c>
      <c r="L23" s="11">
        <v>0</v>
      </c>
      <c r="M23" s="11">
        <v>2459.1124021465653</v>
      </c>
      <c r="N23" s="11">
        <v>0</v>
      </c>
      <c r="O23" s="11">
        <v>0</v>
      </c>
      <c r="P23" s="11">
        <v>6890.8329222672901</v>
      </c>
      <c r="Q23" s="11">
        <v>0</v>
      </c>
      <c r="R23" s="11">
        <v>29.261983037196643</v>
      </c>
      <c r="S23" s="11">
        <v>0</v>
      </c>
      <c r="T23" s="11">
        <v>0</v>
      </c>
      <c r="U23" s="11">
        <v>354.29684804117272</v>
      </c>
      <c r="V23" s="11">
        <v>278.21635580166418</v>
      </c>
      <c r="W23" s="11">
        <v>1002.270192745708</v>
      </c>
      <c r="X23" s="11">
        <v>0</v>
      </c>
      <c r="Y23" s="11">
        <v>0</v>
      </c>
      <c r="Z23" s="11">
        <v>0</v>
      </c>
      <c r="AA23" s="11">
        <v>0</v>
      </c>
      <c r="AB23" s="11">
        <v>94.80307360606929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2">
        <f t="shared" si="2"/>
        <v>14161.188488694686</v>
      </c>
      <c r="AN23" s="11">
        <v>83.104802182328825</v>
      </c>
      <c r="AO23" s="11">
        <v>228.99941109614369</v>
      </c>
      <c r="AP23" s="11">
        <v>1053.2668307950482</v>
      </c>
      <c r="AQ23" s="11">
        <v>130.96842545105829</v>
      </c>
      <c r="AR23" s="11">
        <v>975.24806864700531</v>
      </c>
      <c r="AS23" s="11">
        <v>1566.9619016421345</v>
      </c>
      <c r="AT23" s="11">
        <v>12.15304594537141</v>
      </c>
      <c r="AU23" s="11">
        <v>52.992568813310875</v>
      </c>
      <c r="AV23" s="11">
        <v>21.615453369291394</v>
      </c>
      <c r="AW23" s="11">
        <v>7.172563476507996</v>
      </c>
      <c r="AX23" s="11">
        <v>2404.0417423106264</v>
      </c>
      <c r="AY23" s="11">
        <v>122.44844595499264</v>
      </c>
      <c r="AZ23" s="11">
        <v>29.241572480547124</v>
      </c>
      <c r="BA23" s="11">
        <v>908.94952974795649</v>
      </c>
      <c r="BB23" s="11">
        <v>354.4562717991854</v>
      </c>
      <c r="BC23" s="11">
        <v>127.76245894522748</v>
      </c>
      <c r="BD23" s="11">
        <v>1730.3917726558125</v>
      </c>
      <c r="BE23" s="11">
        <v>2435.5836942630867</v>
      </c>
      <c r="BF23" s="11">
        <v>63.058219337606523</v>
      </c>
      <c r="BG23" s="11">
        <v>313.0471544505898</v>
      </c>
      <c r="BH23" s="11">
        <v>675.4937635764976</v>
      </c>
      <c r="BI23" s="11">
        <v>11.761898646396766</v>
      </c>
      <c r="BJ23" s="11">
        <v>211.77877869043246</v>
      </c>
      <c r="BK23" s="11">
        <v>238.25412434224532</v>
      </c>
      <c r="BL23" s="12">
        <f t="shared" si="3"/>
        <v>13758.752498619404</v>
      </c>
      <c r="BM23" s="11">
        <v>0</v>
      </c>
      <c r="BN23" s="11">
        <v>1898.4184513527268</v>
      </c>
      <c r="BO23" s="11">
        <v>5676.7959494901661</v>
      </c>
      <c r="BP23" s="11">
        <v>21441.615070455067</v>
      </c>
      <c r="BQ23" s="28">
        <f t="shared" si="0"/>
        <v>-15764.819120964901</v>
      </c>
      <c r="BR23" s="22">
        <f t="shared" si="1"/>
        <v>14053.540317701914</v>
      </c>
      <c r="BS23" s="22">
        <v>14053.54029051199</v>
      </c>
      <c r="BT23" s="32">
        <f t="shared" si="4"/>
        <v>2.7189924367121421E-5</v>
      </c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</row>
    <row r="24" spans="1:186" x14ac:dyDescent="0.3">
      <c r="A24" s="4">
        <v>21</v>
      </c>
      <c r="B24" s="45" t="s">
        <v>48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2694.7277966764746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3014.3554054038987</v>
      </c>
      <c r="AL24" s="11">
        <v>0</v>
      </c>
      <c r="AM24" s="12">
        <f t="shared" si="2"/>
        <v>5709.0832020803737</v>
      </c>
      <c r="AN24" s="11">
        <v>81.547281561696835</v>
      </c>
      <c r="AO24" s="11">
        <v>224.70758566313006</v>
      </c>
      <c r="AP24" s="11">
        <v>1033.5268787286097</v>
      </c>
      <c r="AQ24" s="11">
        <v>128.51386183833685</v>
      </c>
      <c r="AR24" s="11">
        <v>956.97031650433109</v>
      </c>
      <c r="AS24" s="11">
        <v>1537.5944594272557</v>
      </c>
      <c r="AT24" s="11">
        <v>11.92527788261685</v>
      </c>
      <c r="AU24" s="11">
        <v>51.999400963149512</v>
      </c>
      <c r="AV24" s="11">
        <v>21.210344237671496</v>
      </c>
      <c r="AW24" s="11">
        <v>7.0381378442759228</v>
      </c>
      <c r="AX24" s="11">
        <v>2567.1895307127475</v>
      </c>
      <c r="AY24" s="11">
        <v>120.15356075276384</v>
      </c>
      <c r="AZ24" s="11">
        <v>28.693537341185085</v>
      </c>
      <c r="BA24" s="11">
        <v>891.91432095502262</v>
      </c>
      <c r="BB24" s="11">
        <v>347.8131785146922</v>
      </c>
      <c r="BC24" s="11">
        <v>125.36798038037922</v>
      </c>
      <c r="BD24" s="11">
        <v>1697.9613856048813</v>
      </c>
      <c r="BE24" s="11">
        <v>2389.9368514520916</v>
      </c>
      <c r="BF24" s="11">
        <v>61.876404625161449</v>
      </c>
      <c r="BG24" s="11">
        <v>307.18013609328131</v>
      </c>
      <c r="BH24" s="11">
        <v>662.8338997432304</v>
      </c>
      <c r="BI24" s="11">
        <v>11.541461327583937</v>
      </c>
      <c r="BJ24" s="11">
        <v>207.8096961715803</v>
      </c>
      <c r="BK24" s="11">
        <v>233.78885036553604</v>
      </c>
      <c r="BL24" s="12">
        <f t="shared" si="3"/>
        <v>13709.094338691211</v>
      </c>
      <c r="BM24" s="11">
        <v>0</v>
      </c>
      <c r="BN24" s="11">
        <v>1201.5569058588665</v>
      </c>
      <c r="BO24" s="11">
        <v>2339.6982374919371</v>
      </c>
      <c r="BP24" s="11">
        <v>9516.9918932721503</v>
      </c>
      <c r="BQ24" s="28">
        <f t="shared" si="0"/>
        <v>-7177.2936557802132</v>
      </c>
      <c r="BR24" s="22">
        <f t="shared" si="1"/>
        <v>13442.440790850236</v>
      </c>
      <c r="BS24" s="22">
        <v>13442.440773451883</v>
      </c>
      <c r="BT24" s="32">
        <f t="shared" si="4"/>
        <v>1.7398353520547971E-5</v>
      </c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</row>
    <row r="25" spans="1:186" x14ac:dyDescent="0.3">
      <c r="A25" s="4">
        <v>22</v>
      </c>
      <c r="B25" s="45" t="s">
        <v>49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2983.5523922882849</v>
      </c>
      <c r="N25" s="11">
        <v>13.377463377971184</v>
      </c>
      <c r="O25" s="11">
        <v>0</v>
      </c>
      <c r="P25" s="11">
        <v>0</v>
      </c>
      <c r="Q25" s="11">
        <v>5.2598293172171537</v>
      </c>
      <c r="R25" s="11">
        <v>0</v>
      </c>
      <c r="S25" s="11">
        <v>0</v>
      </c>
      <c r="T25" s="11">
        <v>174.24220499997858</v>
      </c>
      <c r="U25" s="11">
        <v>28.119496664946208</v>
      </c>
      <c r="V25" s="11">
        <v>24.235224311474312</v>
      </c>
      <c r="W25" s="11">
        <v>66.326894530500127</v>
      </c>
      <c r="X25" s="11">
        <v>1815.2998058493504</v>
      </c>
      <c r="Y25" s="11">
        <v>69.145132544489314</v>
      </c>
      <c r="Z25" s="11">
        <v>402.69749971075487</v>
      </c>
      <c r="AA25" s="11">
        <v>262.73327497019204</v>
      </c>
      <c r="AB25" s="11">
        <v>1287.7603424048978</v>
      </c>
      <c r="AC25" s="11">
        <v>42.557692160563391</v>
      </c>
      <c r="AD25" s="11">
        <v>1232.2708597334477</v>
      </c>
      <c r="AE25" s="11">
        <v>0</v>
      </c>
      <c r="AF25" s="11">
        <v>26.6212963036708</v>
      </c>
      <c r="AG25" s="11">
        <v>90.762989701516545</v>
      </c>
      <c r="AH25" s="11">
        <v>10.262310041261049</v>
      </c>
      <c r="AI25" s="11">
        <v>4.5974820802709022</v>
      </c>
      <c r="AJ25" s="11">
        <v>0</v>
      </c>
      <c r="AK25" s="11">
        <v>632.94269807260014</v>
      </c>
      <c r="AL25" s="11">
        <v>1.723019573620368</v>
      </c>
      <c r="AM25" s="12">
        <f t="shared" si="2"/>
        <v>9174.4879086370074</v>
      </c>
      <c r="AN25" s="11">
        <v>16.749159066961376</v>
      </c>
      <c r="AO25" s="11">
        <v>1220.2465753340116</v>
      </c>
      <c r="AP25" s="11">
        <v>3979.4134777429008</v>
      </c>
      <c r="AQ25" s="11">
        <v>26.395718817879207</v>
      </c>
      <c r="AR25" s="11">
        <v>6802.3458509242009</v>
      </c>
      <c r="AS25" s="11">
        <v>6562.8681018563238</v>
      </c>
      <c r="AT25" s="11">
        <v>2.4493566477106365</v>
      </c>
      <c r="AU25" s="11">
        <v>10.680260840311178</v>
      </c>
      <c r="AV25" s="11">
        <v>4.3564349752437748</v>
      </c>
      <c r="AW25" s="11">
        <v>1.4455771921243128</v>
      </c>
      <c r="AX25" s="11">
        <v>2443.2050580463078</v>
      </c>
      <c r="AY25" s="11">
        <v>24.678579875174243</v>
      </c>
      <c r="AZ25" s="11">
        <v>5.8934229543339649</v>
      </c>
      <c r="BA25" s="11">
        <v>4119.4259301690317</v>
      </c>
      <c r="BB25" s="11">
        <v>1866.4861194878156</v>
      </c>
      <c r="BC25" s="11">
        <v>25.749579947044079</v>
      </c>
      <c r="BD25" s="11">
        <v>9615.1096362730423</v>
      </c>
      <c r="BE25" s="11">
        <v>7792.2310579505884</v>
      </c>
      <c r="BF25" s="11">
        <v>12.708918359248143</v>
      </c>
      <c r="BG25" s="11">
        <v>1927.389684575131</v>
      </c>
      <c r="BH25" s="11">
        <v>2862.1954040064452</v>
      </c>
      <c r="BI25" s="11">
        <v>2.3705237986957828</v>
      </c>
      <c r="BJ25" s="11">
        <v>42.682448644597663</v>
      </c>
      <c r="BK25" s="11">
        <v>1063.8027588995303</v>
      </c>
      <c r="BL25" s="12">
        <f t="shared" si="3"/>
        <v>50430.879636384649</v>
      </c>
      <c r="BM25" s="11">
        <v>0</v>
      </c>
      <c r="BN25" s="11">
        <v>25759.600955993112</v>
      </c>
      <c r="BO25" s="11">
        <v>24049.599946766113</v>
      </c>
      <c r="BP25" s="11">
        <v>95958.8858697385</v>
      </c>
      <c r="BQ25" s="28">
        <f t="shared" si="0"/>
        <v>-71909.285922972384</v>
      </c>
      <c r="BR25" s="22">
        <f t="shared" si="1"/>
        <v>13455.682578042382</v>
      </c>
      <c r="BS25" s="22">
        <v>13455.682503462442</v>
      </c>
      <c r="BT25" s="32">
        <f t="shared" si="4"/>
        <v>7.4579940701369196E-5</v>
      </c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</row>
    <row r="26" spans="1:186" x14ac:dyDescent="0.3">
      <c r="A26" s="4">
        <v>23</v>
      </c>
      <c r="B26" s="45" t="s">
        <v>50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531.70704440716406</v>
      </c>
      <c r="Y26" s="11">
        <v>15055.111149686652</v>
      </c>
      <c r="Z26" s="11">
        <v>1166.3031531075112</v>
      </c>
      <c r="AA26" s="11">
        <v>323.87380818443222</v>
      </c>
      <c r="AB26" s="11">
        <v>215.77652906620881</v>
      </c>
      <c r="AC26" s="11">
        <v>0</v>
      </c>
      <c r="AD26" s="11">
        <v>8879.8247646718864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2">
        <f t="shared" si="2"/>
        <v>26172.596449123856</v>
      </c>
      <c r="AN26" s="11">
        <v>32.533104821864697</v>
      </c>
      <c r="AO26" s="11">
        <v>89.646586611262322</v>
      </c>
      <c r="AP26" s="11">
        <v>412.32322693605494</v>
      </c>
      <c r="AQ26" s="11">
        <v>51.270316540482476</v>
      </c>
      <c r="AR26" s="11">
        <v>381.78115837489634</v>
      </c>
      <c r="AS26" s="11">
        <v>613.41985605524053</v>
      </c>
      <c r="AT26" s="11">
        <v>4.7575628269752652</v>
      </c>
      <c r="AU26" s="11">
        <v>20.745044216140101</v>
      </c>
      <c r="AV26" s="11">
        <v>8.4618191957688058</v>
      </c>
      <c r="AW26" s="11">
        <v>2.8078492853911303</v>
      </c>
      <c r="AX26" s="11">
        <v>204.90318250120492</v>
      </c>
      <c r="AY26" s="11">
        <v>47.934993196839166</v>
      </c>
      <c r="AZ26" s="11">
        <v>11.447222273347819</v>
      </c>
      <c r="BA26" s="11">
        <v>355.82721512236913</v>
      </c>
      <c r="BB26" s="11">
        <v>138.75928637743803</v>
      </c>
      <c r="BC26" s="11">
        <v>50.015274202937846</v>
      </c>
      <c r="BD26" s="11">
        <v>677.39788123058315</v>
      </c>
      <c r="BE26" s="11">
        <v>293.97368794548385</v>
      </c>
      <c r="BF26" s="11">
        <v>24.685452647899552</v>
      </c>
      <c r="BG26" s="11">
        <v>122.5488253634101</v>
      </c>
      <c r="BH26" s="11">
        <v>264.43609562306312</v>
      </c>
      <c r="BI26" s="11">
        <v>4.6044400743847325</v>
      </c>
      <c r="BJ26" s="11">
        <v>82.905211544974634</v>
      </c>
      <c r="BK26" s="11">
        <v>93.269536742931308</v>
      </c>
      <c r="BL26" s="12">
        <f t="shared" si="3"/>
        <v>3990.4548297109441</v>
      </c>
      <c r="BM26" s="11">
        <v>0</v>
      </c>
      <c r="BN26" s="11">
        <v>40993.736630973348</v>
      </c>
      <c r="BO26" s="11">
        <v>198.44026109452645</v>
      </c>
      <c r="BP26" s="11">
        <v>34253.338985444272</v>
      </c>
      <c r="BQ26" s="28">
        <f t="shared" si="0"/>
        <v>-34054.898724349747</v>
      </c>
      <c r="BR26" s="22">
        <f t="shared" si="1"/>
        <v>37101.8891854584</v>
      </c>
      <c r="BS26" s="22">
        <v>37101.889123146088</v>
      </c>
      <c r="BT26" s="32">
        <f t="shared" si="4"/>
        <v>6.2312312365975231E-5</v>
      </c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</row>
    <row r="27" spans="1:186" x14ac:dyDescent="0.3">
      <c r="A27" s="4">
        <v>24</v>
      </c>
      <c r="B27" s="45" t="s">
        <v>51</v>
      </c>
      <c r="C27" s="11">
        <v>292.74987559144051</v>
      </c>
      <c r="D27" s="11">
        <v>345.77874185765512</v>
      </c>
      <c r="E27" s="11">
        <v>498.81268082446445</v>
      </c>
      <c r="F27" s="11">
        <v>1360.2412042081398</v>
      </c>
      <c r="G27" s="11">
        <v>157.44881277100492</v>
      </c>
      <c r="H27" s="11">
        <v>34.046732133463813</v>
      </c>
      <c r="I27" s="11">
        <v>52.719918349522551</v>
      </c>
      <c r="J27" s="11">
        <v>1136.568256862854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7.704893087644999</v>
      </c>
      <c r="Y27" s="11">
        <v>51.431638590927399</v>
      </c>
      <c r="Z27" s="11">
        <v>690.75100289561783</v>
      </c>
      <c r="AA27" s="11">
        <v>12.171864829754128</v>
      </c>
      <c r="AB27" s="11">
        <v>8.8889727607850535</v>
      </c>
      <c r="AC27" s="11">
        <v>1337.747024040465</v>
      </c>
      <c r="AD27" s="11">
        <v>0</v>
      </c>
      <c r="AE27" s="11">
        <v>0</v>
      </c>
      <c r="AF27" s="11">
        <v>0</v>
      </c>
      <c r="AG27" s="11">
        <v>946.3835319469091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2">
        <f t="shared" si="2"/>
        <v>6933.4451507506474</v>
      </c>
      <c r="AN27" s="11">
        <v>276.66599098900059</v>
      </c>
      <c r="AO27" s="11">
        <v>246.95825449507458</v>
      </c>
      <c r="AP27" s="11">
        <v>981.11726592404466</v>
      </c>
      <c r="AQ27" s="11">
        <v>121.99699045701247</v>
      </c>
      <c r="AR27" s="11">
        <v>908.44284707838551</v>
      </c>
      <c r="AS27" s="11">
        <v>1459.6238405962058</v>
      </c>
      <c r="AT27" s="11">
        <v>11.320553217285887</v>
      </c>
      <c r="AU27" s="11">
        <v>49.362538250550244</v>
      </c>
      <c r="AV27" s="11">
        <v>20.13477866583974</v>
      </c>
      <c r="AW27" s="11">
        <v>6.6812375183973556</v>
      </c>
      <c r="AX27" s="11">
        <v>487.56421424735271</v>
      </c>
      <c r="AY27" s="11">
        <v>114.06063590382325</v>
      </c>
      <c r="AZ27" s="11">
        <v>27.238502915487906</v>
      </c>
      <c r="BA27" s="11">
        <v>846.68580775875557</v>
      </c>
      <c r="BB27" s="11">
        <v>330.17575232279711</v>
      </c>
      <c r="BC27" s="11">
        <v>119.01063503147883</v>
      </c>
      <c r="BD27" s="11">
        <v>1611.8586430965868</v>
      </c>
      <c r="BE27" s="11">
        <v>2268.744391417848</v>
      </c>
      <c r="BF27" s="11">
        <v>58.738684190285454</v>
      </c>
      <c r="BG27" s="11">
        <v>291.60319043325831</v>
      </c>
      <c r="BH27" s="11">
        <v>629.221935954066</v>
      </c>
      <c r="BI27" s="11">
        <v>10.956199800623271</v>
      </c>
      <c r="BJ27" s="11">
        <v>229.24089688928478</v>
      </c>
      <c r="BK27" s="11">
        <v>221.93353879492923</v>
      </c>
      <c r="BL27" s="12">
        <f t="shared" si="3"/>
        <v>11329.337325948374</v>
      </c>
      <c r="BM27" s="11">
        <v>0</v>
      </c>
      <c r="BN27" s="11">
        <v>9198.3373482338993</v>
      </c>
      <c r="BO27" s="11">
        <v>9510.2315188900811</v>
      </c>
      <c r="BP27" s="11">
        <v>26936.70376132098</v>
      </c>
      <c r="BQ27" s="28">
        <f t="shared" si="0"/>
        <v>-17426.4722424309</v>
      </c>
      <c r="BR27" s="22">
        <f t="shared" si="1"/>
        <v>10034.647582502024</v>
      </c>
      <c r="BS27" s="22">
        <v>10034.647552057844</v>
      </c>
      <c r="BT27" s="32">
        <f t="shared" si="4"/>
        <v>3.0444180083577521E-5</v>
      </c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</row>
    <row r="28" spans="1:186" x14ac:dyDescent="0.3">
      <c r="A28" s="4">
        <v>25</v>
      </c>
      <c r="B28" s="45" t="s">
        <v>52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1.5407121265901083E-3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2651.3050481504356</v>
      </c>
      <c r="AB28" s="11">
        <v>0</v>
      </c>
      <c r="AC28" s="11">
        <v>0</v>
      </c>
      <c r="AD28" s="11">
        <v>0</v>
      </c>
      <c r="AE28" s="11">
        <v>0</v>
      </c>
      <c r="AF28" s="11">
        <v>1519.6947080616872</v>
      </c>
      <c r="AG28" s="11">
        <v>128.43389379991805</v>
      </c>
      <c r="AH28" s="11">
        <v>138.5405964596294</v>
      </c>
      <c r="AI28" s="11">
        <v>47.415118010109808</v>
      </c>
      <c r="AJ28" s="11">
        <v>0</v>
      </c>
      <c r="AK28" s="11">
        <v>25665.627795667315</v>
      </c>
      <c r="AL28" s="11">
        <v>42.207705213371582</v>
      </c>
      <c r="AM28" s="12">
        <f t="shared" si="2"/>
        <v>30193.226406074591</v>
      </c>
      <c r="AN28" s="11">
        <v>82.692857781956235</v>
      </c>
      <c r="AO28" s="11">
        <v>377.22570793355561</v>
      </c>
      <c r="AP28" s="11">
        <v>1048.0458644055914</v>
      </c>
      <c r="AQ28" s="11">
        <v>130.31922457724741</v>
      </c>
      <c r="AR28" s="11">
        <v>970.41383559755832</v>
      </c>
      <c r="AS28" s="11">
        <v>1559.1945865565115</v>
      </c>
      <c r="AT28" s="11">
        <v>12.092804188945669</v>
      </c>
      <c r="AU28" s="11">
        <v>52.729888540206964</v>
      </c>
      <c r="AV28" s="11">
        <v>21.508307160099612</v>
      </c>
      <c r="AW28" s="11">
        <v>7.1370096058811043</v>
      </c>
      <c r="AX28" s="11">
        <v>520.82424419362701</v>
      </c>
      <c r="AY28" s="11">
        <v>121.84147800001304</v>
      </c>
      <c r="AZ28" s="11">
        <v>29.09662415440425</v>
      </c>
      <c r="BA28" s="11">
        <v>904.44393351785141</v>
      </c>
      <c r="BB28" s="11">
        <v>352.69925811141718</v>
      </c>
      <c r="BC28" s="11">
        <v>127.12914980604869</v>
      </c>
      <c r="BD28" s="11">
        <v>1721.8143475177944</v>
      </c>
      <c r="BE28" s="11">
        <v>2423.5106849473491</v>
      </c>
      <c r="BF28" s="11">
        <v>62.745644372013665</v>
      </c>
      <c r="BG28" s="11">
        <v>311.49540274405274</v>
      </c>
      <c r="BH28" s="11">
        <v>672.14539052874102</v>
      </c>
      <c r="BI28" s="11">
        <v>11.703595779218471</v>
      </c>
      <c r="BJ28" s="11">
        <v>210.7290068289137</v>
      </c>
      <c r="BK28" s="11">
        <v>237.07311614772618</v>
      </c>
      <c r="BL28" s="12">
        <f t="shared" si="3"/>
        <v>11968.611962996723</v>
      </c>
      <c r="BM28" s="11">
        <v>0</v>
      </c>
      <c r="BN28" s="11">
        <v>781.9325120167349</v>
      </c>
      <c r="BO28" s="11">
        <v>10999.670763830816</v>
      </c>
      <c r="BP28" s="11">
        <v>25795.297629160155</v>
      </c>
      <c r="BQ28" s="28">
        <f t="shared" si="0"/>
        <v>-14795.626865329339</v>
      </c>
      <c r="BR28" s="22">
        <f t="shared" si="1"/>
        <v>28148.144015758713</v>
      </c>
      <c r="BS28" s="22">
        <v>28148.143969829154</v>
      </c>
      <c r="BT28" s="32">
        <f t="shared" si="4"/>
        <v>4.5929558837087825E-5</v>
      </c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</row>
    <row r="29" spans="1:186" x14ac:dyDescent="0.3">
      <c r="A29" s="4">
        <v>26</v>
      </c>
      <c r="B29" s="45" t="s">
        <v>53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108.24714803307903</v>
      </c>
      <c r="V29" s="11">
        <v>19.335130471226691</v>
      </c>
      <c r="W29" s="11">
        <v>89.148378653797735</v>
      </c>
      <c r="X29" s="11">
        <v>78.151964802932923</v>
      </c>
      <c r="Y29" s="11">
        <v>0</v>
      </c>
      <c r="Z29" s="11">
        <v>0</v>
      </c>
      <c r="AA29" s="11">
        <v>0</v>
      </c>
      <c r="AB29" s="11">
        <v>11656.252777834457</v>
      </c>
      <c r="AC29" s="11">
        <v>59.551557848924183</v>
      </c>
      <c r="AD29" s="11">
        <v>1564.1672449439654</v>
      </c>
      <c r="AE29" s="11">
        <v>56.390514873977921</v>
      </c>
      <c r="AF29" s="11">
        <v>4217.4899886343483</v>
      </c>
      <c r="AG29" s="11">
        <v>278.84353427374964</v>
      </c>
      <c r="AH29" s="11">
        <v>10164.134601337899</v>
      </c>
      <c r="AI29" s="11">
        <v>722.26020889896108</v>
      </c>
      <c r="AJ29" s="11">
        <v>160.40907086283786</v>
      </c>
      <c r="AK29" s="11">
        <v>4346.9576128203871</v>
      </c>
      <c r="AL29" s="11">
        <v>213.33550305462629</v>
      </c>
      <c r="AM29" s="12">
        <f t="shared" si="2"/>
        <v>33734.675237345167</v>
      </c>
      <c r="AN29" s="11">
        <v>2.2091897994443328</v>
      </c>
      <c r="AO29" s="11">
        <v>6.0875322473141322</v>
      </c>
      <c r="AP29" s="11">
        <v>27.999180281951194</v>
      </c>
      <c r="AQ29" s="11">
        <v>3.4815570459581511</v>
      </c>
      <c r="AR29" s="11">
        <v>25.92519359420567</v>
      </c>
      <c r="AS29" s="11">
        <v>41.654828102327784</v>
      </c>
      <c r="AT29" s="11">
        <v>0.32306659101265883</v>
      </c>
      <c r="AU29" s="11">
        <v>1.4087109215640494</v>
      </c>
      <c r="AV29" s="11">
        <v>0.57460745767848753</v>
      </c>
      <c r="AW29" s="11">
        <v>0.19066953596727723</v>
      </c>
      <c r="AX29" s="11">
        <v>13.914135252194614</v>
      </c>
      <c r="AY29" s="11">
        <v>3.2550689090898088</v>
      </c>
      <c r="AZ29" s="11">
        <v>0.77733394409684387</v>
      </c>
      <c r="BA29" s="11">
        <v>24.162767694138601</v>
      </c>
      <c r="BB29" s="11">
        <v>9.422574381729838</v>
      </c>
      <c r="BC29" s="11">
        <v>3.3963322655261456</v>
      </c>
      <c r="BD29" s="11">
        <v>45.999313550641794</v>
      </c>
      <c r="BE29" s="11">
        <v>64.745556353869617</v>
      </c>
      <c r="BF29" s="11">
        <v>1.6762879070783288</v>
      </c>
      <c r="BG29" s="11">
        <v>8.3217884199895291</v>
      </c>
      <c r="BH29" s="11">
        <v>17.956771362955966</v>
      </c>
      <c r="BI29" s="11">
        <v>0.31266865248298698</v>
      </c>
      <c r="BJ29" s="11">
        <v>5.6297530994851659</v>
      </c>
      <c r="BK29" s="11">
        <v>6.333551941475025</v>
      </c>
      <c r="BL29" s="12">
        <f t="shared" si="3"/>
        <v>315.7584393121781</v>
      </c>
      <c r="BM29" s="11">
        <v>0</v>
      </c>
      <c r="BN29" s="11">
        <v>39648.92548988801</v>
      </c>
      <c r="BO29" s="11">
        <v>6639.1725281042573</v>
      </c>
      <c r="BP29" s="11">
        <v>24216.076418842189</v>
      </c>
      <c r="BQ29" s="28">
        <f t="shared" si="0"/>
        <v>-17576.903890737933</v>
      </c>
      <c r="BR29" s="22">
        <f t="shared" si="1"/>
        <v>56122.455275807428</v>
      </c>
      <c r="BS29" s="22">
        <v>56122.455203199264</v>
      </c>
      <c r="BT29" s="32">
        <f t="shared" si="4"/>
        <v>7.2608163463883102E-5</v>
      </c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</row>
    <row r="30" spans="1:186" x14ac:dyDescent="0.3">
      <c r="A30" s="4">
        <v>27</v>
      </c>
      <c r="B30" s="37" t="s">
        <v>54</v>
      </c>
      <c r="C30" s="11">
        <v>348.86005430315294</v>
      </c>
      <c r="D30" s="11">
        <v>117.611592335815</v>
      </c>
      <c r="E30" s="11">
        <v>263.13675201190847</v>
      </c>
      <c r="F30" s="11">
        <v>420.40051746383898</v>
      </c>
      <c r="G30" s="11">
        <v>123.84263398824376</v>
      </c>
      <c r="H30" s="11">
        <v>81.387025055220363</v>
      </c>
      <c r="I30" s="11">
        <v>149.27297459467641</v>
      </c>
      <c r="J30" s="11">
        <v>22.44926934389991</v>
      </c>
      <c r="K30" s="11">
        <v>42.382467231338211</v>
      </c>
      <c r="L30" s="11">
        <v>7.3261106384833177E-4</v>
      </c>
      <c r="M30" s="11">
        <v>269.48144338407889</v>
      </c>
      <c r="N30" s="11">
        <v>25.716908278334373</v>
      </c>
      <c r="O30" s="11">
        <v>56.501165200992361</v>
      </c>
      <c r="P30" s="11">
        <v>0</v>
      </c>
      <c r="Q30" s="11">
        <v>104.41656698803318</v>
      </c>
      <c r="R30" s="11">
        <v>14.651061681854928</v>
      </c>
      <c r="S30" s="11">
        <v>5.4361810453469905</v>
      </c>
      <c r="T30" s="11">
        <v>464.50581425801113</v>
      </c>
      <c r="U30" s="11">
        <v>0</v>
      </c>
      <c r="V30" s="11">
        <v>6.6126002209918582</v>
      </c>
      <c r="W30" s="11">
        <v>53.121059470419453</v>
      </c>
      <c r="X30" s="11">
        <v>69.44512127193093</v>
      </c>
      <c r="Y30" s="11">
        <v>16.613197725426296</v>
      </c>
      <c r="Z30" s="11">
        <v>138.93345577835001</v>
      </c>
      <c r="AA30" s="11">
        <v>105.89625368361772</v>
      </c>
      <c r="AB30" s="11">
        <v>120.2321326779375</v>
      </c>
      <c r="AC30" s="11">
        <v>1580.0226676279315</v>
      </c>
      <c r="AD30" s="11">
        <v>36177.957928918906</v>
      </c>
      <c r="AE30" s="11">
        <v>1024.0050179282296</v>
      </c>
      <c r="AF30" s="11">
        <v>792.23309780954628</v>
      </c>
      <c r="AG30" s="11">
        <v>49.826587436765998</v>
      </c>
      <c r="AH30" s="11">
        <v>1298.7550354286129</v>
      </c>
      <c r="AI30" s="11">
        <v>42.885801785829706</v>
      </c>
      <c r="AJ30" s="11">
        <v>50.450978232131028</v>
      </c>
      <c r="AK30" s="11">
        <v>289.5576356398638</v>
      </c>
      <c r="AL30" s="11">
        <v>31.859329757367913</v>
      </c>
      <c r="AM30" s="12">
        <f t="shared" si="2"/>
        <v>44358.46106116967</v>
      </c>
      <c r="AN30" s="11">
        <v>165.87115042902605</v>
      </c>
      <c r="AO30" s="11">
        <v>367.85115831383968</v>
      </c>
      <c r="AP30" s="11">
        <v>1747.2515252055402</v>
      </c>
      <c r="AQ30" s="11">
        <v>157.78122368594276</v>
      </c>
      <c r="AR30" s="11">
        <v>1312.085644335458</v>
      </c>
      <c r="AS30" s="11">
        <v>1332.0237133547048</v>
      </c>
      <c r="AT30" s="11">
        <v>6.6470973492340919</v>
      </c>
      <c r="AU30" s="11">
        <v>34.574722645161877</v>
      </c>
      <c r="AV30" s="11">
        <v>9.4070999416911825</v>
      </c>
      <c r="AW30" s="11">
        <v>16.734042806040712</v>
      </c>
      <c r="AX30" s="11">
        <v>310.48613083650213</v>
      </c>
      <c r="AY30" s="11">
        <v>105.7793730753672</v>
      </c>
      <c r="AZ30" s="11">
        <v>29.987255515455324</v>
      </c>
      <c r="BA30" s="11">
        <v>514.305870261471</v>
      </c>
      <c r="BB30" s="11">
        <v>175.80286559646896</v>
      </c>
      <c r="BC30" s="11">
        <v>139.33243016181746</v>
      </c>
      <c r="BD30" s="11">
        <v>282.33230471592094</v>
      </c>
      <c r="BE30" s="11">
        <v>873.53699203081464</v>
      </c>
      <c r="BF30" s="11">
        <v>30.53516233317221</v>
      </c>
      <c r="BG30" s="11">
        <v>147.6708523557451</v>
      </c>
      <c r="BH30" s="11">
        <v>235.61843944553712</v>
      </c>
      <c r="BI30" s="11">
        <v>9.0617739156616857</v>
      </c>
      <c r="BJ30" s="11">
        <v>155.05473657141238</v>
      </c>
      <c r="BK30" s="11">
        <v>248.12749616605487</v>
      </c>
      <c r="BL30" s="12">
        <f t="shared" si="3"/>
        <v>8407.8590610480405</v>
      </c>
      <c r="BM30" s="11">
        <v>0</v>
      </c>
      <c r="BN30" s="11">
        <v>5716.3064036294045</v>
      </c>
      <c r="BO30" s="11">
        <v>0</v>
      </c>
      <c r="BP30" s="11">
        <v>24114.663723131394</v>
      </c>
      <c r="BQ30" s="28">
        <f t="shared" si="0"/>
        <v>-24114.663723131394</v>
      </c>
      <c r="BR30" s="22">
        <f t="shared" si="1"/>
        <v>34367.962802715716</v>
      </c>
      <c r="BS30" s="22">
        <v>34367.962750687919</v>
      </c>
      <c r="BT30" s="32">
        <f t="shared" si="4"/>
        <v>5.2027797210030258E-5</v>
      </c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</row>
    <row r="31" spans="1:186" x14ac:dyDescent="0.3">
      <c r="A31" s="4">
        <v>28</v>
      </c>
      <c r="B31" s="38" t="s">
        <v>55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2">
        <f t="shared" si="2"/>
        <v>0</v>
      </c>
      <c r="AN31" s="11">
        <v>306.55399924443975</v>
      </c>
      <c r="AO31" s="11">
        <v>99.872455698753839</v>
      </c>
      <c r="AP31" s="11">
        <v>3130.688400118695</v>
      </c>
      <c r="AQ31" s="11">
        <v>558.88670582333464</v>
      </c>
      <c r="AR31" s="11">
        <v>3690.182320962168</v>
      </c>
      <c r="AS31" s="11">
        <v>3309.835339643379</v>
      </c>
      <c r="AT31" s="11">
        <v>30.765951227724766</v>
      </c>
      <c r="AU31" s="11">
        <v>118.50665481072413</v>
      </c>
      <c r="AV31" s="11">
        <v>52.089500401311923</v>
      </c>
      <c r="AW31" s="11">
        <v>8.4496889486202251E-2</v>
      </c>
      <c r="AX31" s="11">
        <v>2167.7923022350446</v>
      </c>
      <c r="AY31" s="11">
        <v>833.50879499413452</v>
      </c>
      <c r="AZ31" s="11">
        <v>108.10284321671899</v>
      </c>
      <c r="BA31" s="11">
        <v>2126.8301743857896</v>
      </c>
      <c r="BB31" s="11">
        <v>487.43843533377481</v>
      </c>
      <c r="BC31" s="11">
        <v>1152.8258081559065</v>
      </c>
      <c r="BD31" s="11">
        <v>4150.0591811452277</v>
      </c>
      <c r="BE31" s="11">
        <v>4183.266849227758</v>
      </c>
      <c r="BF31" s="11">
        <v>14.390425586349942</v>
      </c>
      <c r="BG31" s="11">
        <v>389.04935976933029</v>
      </c>
      <c r="BH31" s="11">
        <v>1313.0583326004223</v>
      </c>
      <c r="BI31" s="11">
        <v>173.32770825563654</v>
      </c>
      <c r="BJ31" s="11">
        <v>2892.6659571705068</v>
      </c>
      <c r="BK31" s="11">
        <v>1663.2371222613203</v>
      </c>
      <c r="BL31" s="12">
        <f t="shared" si="3"/>
        <v>32953.019119157943</v>
      </c>
      <c r="BM31" s="11">
        <v>0</v>
      </c>
      <c r="BN31" s="11">
        <v>255449.69267446391</v>
      </c>
      <c r="BO31" s="11">
        <v>0</v>
      </c>
      <c r="BP31" s="11">
        <v>31307.619475259373</v>
      </c>
      <c r="BQ31" s="28">
        <f t="shared" si="0"/>
        <v>-31307.619475259373</v>
      </c>
      <c r="BR31" s="22">
        <f t="shared" si="1"/>
        <v>257095.09231836244</v>
      </c>
      <c r="BS31" s="22">
        <v>257095.09201085719</v>
      </c>
      <c r="BT31" s="32">
        <f t="shared" si="4"/>
        <v>3.0750525183975697E-4</v>
      </c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</row>
    <row r="32" spans="1:186" x14ac:dyDescent="0.3">
      <c r="A32" s="4">
        <v>29</v>
      </c>
      <c r="B32" s="49" t="s">
        <v>56</v>
      </c>
      <c r="C32" s="11">
        <v>1009.3727038684488</v>
      </c>
      <c r="D32" s="11">
        <v>72.738004807325069</v>
      </c>
      <c r="E32" s="11">
        <v>803.842396260545</v>
      </c>
      <c r="F32" s="11">
        <v>2211.3166804812831</v>
      </c>
      <c r="G32" s="11">
        <v>506.39330188549809</v>
      </c>
      <c r="H32" s="11">
        <v>205.8486716310064</v>
      </c>
      <c r="I32" s="11">
        <v>146.92086677554417</v>
      </c>
      <c r="J32" s="11">
        <v>1102.0402540568646</v>
      </c>
      <c r="K32" s="11">
        <v>38.49693612587901</v>
      </c>
      <c r="L32" s="11">
        <v>1.8897833239598879E-3</v>
      </c>
      <c r="M32" s="11">
        <v>5991.2907652958875</v>
      </c>
      <c r="N32" s="11">
        <v>37.085098063295831</v>
      </c>
      <c r="O32" s="11">
        <v>179.31912556648231</v>
      </c>
      <c r="P32" s="11">
        <v>25.968680868567731</v>
      </c>
      <c r="Q32" s="11">
        <v>532.9611605336421</v>
      </c>
      <c r="R32" s="11">
        <v>86.111629171324097</v>
      </c>
      <c r="S32" s="11">
        <v>5.6319711718377921</v>
      </c>
      <c r="T32" s="11">
        <v>2044.9510437024767</v>
      </c>
      <c r="U32" s="11">
        <v>48.231772867591758</v>
      </c>
      <c r="V32" s="11">
        <v>50.951041186220294</v>
      </c>
      <c r="W32" s="11">
        <v>344.53847798052237</v>
      </c>
      <c r="X32" s="11">
        <v>1274.6488224247066</v>
      </c>
      <c r="Y32" s="11">
        <v>2805.7784267606603</v>
      </c>
      <c r="Z32" s="11">
        <v>422.72343825054026</v>
      </c>
      <c r="AA32" s="11">
        <v>10756.032096442501</v>
      </c>
      <c r="AB32" s="11">
        <v>13298.750357903627</v>
      </c>
      <c r="AC32" s="11">
        <v>2915.9554349842315</v>
      </c>
      <c r="AD32" s="11">
        <v>544.83258891974083</v>
      </c>
      <c r="AE32" s="11">
        <v>993.45784794796793</v>
      </c>
      <c r="AF32" s="11">
        <v>2279.1365321103772</v>
      </c>
      <c r="AG32" s="11">
        <v>4526.914047671461</v>
      </c>
      <c r="AH32" s="11">
        <v>4288.5148677020543</v>
      </c>
      <c r="AI32" s="11">
        <v>1465.236993570958</v>
      </c>
      <c r="AJ32" s="11">
        <v>597.94463058239796</v>
      </c>
      <c r="AK32" s="11">
        <v>982.19839014623005</v>
      </c>
      <c r="AL32" s="11">
        <v>4011.4182038744862</v>
      </c>
      <c r="AM32" s="12">
        <f t="shared" si="2"/>
        <v>66607.555151375505</v>
      </c>
      <c r="AN32" s="11">
        <v>1500.9116516198956</v>
      </c>
      <c r="AO32" s="11">
        <v>2867.5389247376543</v>
      </c>
      <c r="AP32" s="11">
        <v>5149.7330431440932</v>
      </c>
      <c r="AQ32" s="11">
        <v>1450.2556337905839</v>
      </c>
      <c r="AR32" s="11">
        <v>8055.446437798254</v>
      </c>
      <c r="AS32" s="11">
        <v>11022.227708927951</v>
      </c>
      <c r="AT32" s="11">
        <v>230.73745793696921</v>
      </c>
      <c r="AU32" s="11">
        <v>1037.2108990223712</v>
      </c>
      <c r="AV32" s="11">
        <v>245.32979050825537</v>
      </c>
      <c r="AW32" s="11">
        <v>107.67224138242882</v>
      </c>
      <c r="AX32" s="11">
        <v>2724.5700490451741</v>
      </c>
      <c r="AY32" s="11">
        <v>1656.5826276587813</v>
      </c>
      <c r="AZ32" s="11">
        <v>405.53845458825344</v>
      </c>
      <c r="BA32" s="11">
        <v>9999.4773815835088</v>
      </c>
      <c r="BB32" s="11">
        <v>2894.3796448317676</v>
      </c>
      <c r="BC32" s="11">
        <v>2182.1670484346969</v>
      </c>
      <c r="BD32" s="11">
        <v>11733.444998949257</v>
      </c>
      <c r="BE32" s="11">
        <v>8774.1402863910371</v>
      </c>
      <c r="BF32" s="11">
        <v>867.34882067852971</v>
      </c>
      <c r="BG32" s="11">
        <v>2219.8275100819151</v>
      </c>
      <c r="BH32" s="11">
        <v>3778.1477783566802</v>
      </c>
      <c r="BI32" s="11">
        <v>159.68332238676095</v>
      </c>
      <c r="BJ32" s="11">
        <v>1901.7496773475511</v>
      </c>
      <c r="BK32" s="11">
        <v>1491.5768261280009</v>
      </c>
      <c r="BL32" s="12">
        <f t="shared" si="3"/>
        <v>82455.698215330369</v>
      </c>
      <c r="BM32" s="11">
        <v>0</v>
      </c>
      <c r="BN32" s="11">
        <v>34865.964316553778</v>
      </c>
      <c r="BO32" s="11">
        <v>23532.7227050531</v>
      </c>
      <c r="BP32" s="11">
        <v>863.02811866580078</v>
      </c>
      <c r="BQ32" s="28">
        <f t="shared" si="0"/>
        <v>22669.694586387301</v>
      </c>
      <c r="BR32" s="22">
        <f t="shared" si="1"/>
        <v>206598.91226964697</v>
      </c>
      <c r="BS32" s="22">
        <v>206598.91548642336</v>
      </c>
      <c r="BT32" s="32">
        <f t="shared" si="4"/>
        <v>-3.2167763856705278E-3</v>
      </c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</row>
    <row r="33" spans="1:186" x14ac:dyDescent="0.3">
      <c r="A33" s="4">
        <v>30</v>
      </c>
      <c r="B33" s="52" t="s">
        <v>57</v>
      </c>
      <c r="C33" s="11">
        <v>180.08227609562465</v>
      </c>
      <c r="D33" s="11">
        <v>24.672296311166157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121.87154589374887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420.6396594821926</v>
      </c>
      <c r="AD33" s="11">
        <v>21336.174122131219</v>
      </c>
      <c r="AE33" s="11">
        <v>877.3974196782824</v>
      </c>
      <c r="AF33" s="11">
        <v>1489.9170491486132</v>
      </c>
      <c r="AG33" s="11">
        <v>459.65805360731792</v>
      </c>
      <c r="AH33" s="11">
        <v>353.91564817913013</v>
      </c>
      <c r="AI33" s="11">
        <v>285.25267822662624</v>
      </c>
      <c r="AJ33" s="11">
        <v>622.24161051761348</v>
      </c>
      <c r="AK33" s="11">
        <v>72.342100979959412</v>
      </c>
      <c r="AL33" s="11">
        <v>51.205025737324988</v>
      </c>
      <c r="AM33" s="12">
        <f t="shared" si="2"/>
        <v>26295.369485988824</v>
      </c>
      <c r="AN33" s="11">
        <v>950.66187868264535</v>
      </c>
      <c r="AO33" s="11">
        <v>1011.997125853221</v>
      </c>
      <c r="AP33" s="11">
        <v>6647.8156031349072</v>
      </c>
      <c r="AQ33" s="11">
        <v>86.317146624460918</v>
      </c>
      <c r="AR33" s="11">
        <v>2871.8324835415633</v>
      </c>
      <c r="AS33" s="11">
        <v>6526.8614273398834</v>
      </c>
      <c r="AT33" s="11">
        <v>0</v>
      </c>
      <c r="AU33" s="11">
        <v>0</v>
      </c>
      <c r="AV33" s="11">
        <v>0</v>
      </c>
      <c r="AW33" s="11">
        <v>0</v>
      </c>
      <c r="AX33" s="11">
        <v>530.8695089668638</v>
      </c>
      <c r="AY33" s="11">
        <v>56.084081562638751</v>
      </c>
      <c r="AZ33" s="11">
        <v>47.470498774428648</v>
      </c>
      <c r="BA33" s="11">
        <v>2539.9805445082957</v>
      </c>
      <c r="BB33" s="11">
        <v>180.04068472263722</v>
      </c>
      <c r="BC33" s="11">
        <v>20.836725053849605</v>
      </c>
      <c r="BD33" s="11">
        <v>7281.2598866914595</v>
      </c>
      <c r="BE33" s="11">
        <v>7107.9295531955222</v>
      </c>
      <c r="BF33" s="11">
        <v>42.436312232570977</v>
      </c>
      <c r="BG33" s="11">
        <v>836.14662556515589</v>
      </c>
      <c r="BH33" s="11">
        <v>920.42590986458947</v>
      </c>
      <c r="BI33" s="11">
        <v>13.897030209390715</v>
      </c>
      <c r="BJ33" s="11">
        <v>131.28405297238305</v>
      </c>
      <c r="BK33" s="11">
        <v>157.56993009798742</v>
      </c>
      <c r="BL33" s="12">
        <f t="shared" si="3"/>
        <v>37961.717009594468</v>
      </c>
      <c r="BM33" s="11">
        <v>0</v>
      </c>
      <c r="BN33" s="11">
        <v>0</v>
      </c>
      <c r="BO33" s="11">
        <v>0</v>
      </c>
      <c r="BP33" s="11">
        <v>659.00826463438148</v>
      </c>
      <c r="BQ33" s="28">
        <f t="shared" si="0"/>
        <v>-659.00826463438148</v>
      </c>
      <c r="BR33" s="22">
        <f t="shared" si="1"/>
        <v>63598.078230948915</v>
      </c>
      <c r="BS33" s="22">
        <v>63598.078161439182</v>
      </c>
      <c r="BT33" s="32">
        <f t="shared" si="4"/>
        <v>6.9509733293671161E-5</v>
      </c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</row>
    <row r="34" spans="1:186" x14ac:dyDescent="0.3">
      <c r="A34" s="4">
        <v>31</v>
      </c>
      <c r="B34" s="50" t="s">
        <v>58</v>
      </c>
      <c r="C34" s="11">
        <v>741.23194747598075</v>
      </c>
      <c r="D34" s="11">
        <v>111.85622250386352</v>
      </c>
      <c r="E34" s="11">
        <v>622.43505135688781</v>
      </c>
      <c r="F34" s="11">
        <v>1657.7949822314995</v>
      </c>
      <c r="G34" s="11">
        <v>287.05357259553995</v>
      </c>
      <c r="H34" s="11">
        <v>83.887525927744335</v>
      </c>
      <c r="I34" s="11">
        <v>113.542330105389</v>
      </c>
      <c r="J34" s="11">
        <v>900.74083264768183</v>
      </c>
      <c r="K34" s="11">
        <v>85.513696874160317</v>
      </c>
      <c r="L34" s="11">
        <v>0</v>
      </c>
      <c r="M34" s="11">
        <v>11562.020154592637</v>
      </c>
      <c r="N34" s="11">
        <v>65.951073459918888</v>
      </c>
      <c r="O34" s="11">
        <v>816.25512294746375</v>
      </c>
      <c r="P34" s="11">
        <v>69.814829887957941</v>
      </c>
      <c r="Q34" s="11">
        <v>241.15129441517703</v>
      </c>
      <c r="R34" s="11">
        <v>51.859091727442284</v>
      </c>
      <c r="S34" s="11">
        <v>11.504604398789665</v>
      </c>
      <c r="T34" s="11">
        <v>910.87301274282288</v>
      </c>
      <c r="U34" s="11">
        <v>163.9417274130405</v>
      </c>
      <c r="V34" s="11">
        <v>28.045511716510969</v>
      </c>
      <c r="W34" s="11">
        <v>103.23237647647771</v>
      </c>
      <c r="X34" s="11">
        <v>525.58309032970351</v>
      </c>
      <c r="Y34" s="11">
        <v>945.29990433724151</v>
      </c>
      <c r="Z34" s="11">
        <v>171.74105030270033</v>
      </c>
      <c r="AA34" s="11">
        <v>564.72821590925798</v>
      </c>
      <c r="AB34" s="11">
        <v>2154.0093598295457</v>
      </c>
      <c r="AC34" s="11">
        <v>0</v>
      </c>
      <c r="AD34" s="11">
        <v>0</v>
      </c>
      <c r="AE34" s="11">
        <v>0</v>
      </c>
      <c r="AF34" s="11">
        <v>15649.961674676259</v>
      </c>
      <c r="AG34" s="11">
        <v>4371.5102760824566</v>
      </c>
      <c r="AH34" s="11">
        <v>4465.7912476210986</v>
      </c>
      <c r="AI34" s="11">
        <v>7778.4425526242039</v>
      </c>
      <c r="AJ34" s="11">
        <v>1870.915123662834</v>
      </c>
      <c r="AK34" s="11">
        <v>1185.5705025947609</v>
      </c>
      <c r="AL34" s="11">
        <v>1437.3059912929853</v>
      </c>
      <c r="AM34" s="12">
        <f t="shared" si="2"/>
        <v>59749.563950760028</v>
      </c>
      <c r="AN34" s="11">
        <v>365.89993436892047</v>
      </c>
      <c r="AO34" s="11">
        <v>1410.6217091502415</v>
      </c>
      <c r="AP34" s="11">
        <v>8707.7983744229223</v>
      </c>
      <c r="AQ34" s="11">
        <v>387.27359868309287</v>
      </c>
      <c r="AR34" s="11">
        <v>6091.9545522618164</v>
      </c>
      <c r="AS34" s="11">
        <v>8362.0567877737667</v>
      </c>
      <c r="AT34" s="11">
        <v>29.805897638267336</v>
      </c>
      <c r="AU34" s="11">
        <v>148.24337351145195</v>
      </c>
      <c r="AV34" s="11">
        <v>43.900830854207733</v>
      </c>
      <c r="AW34" s="11">
        <v>36.007215309346272</v>
      </c>
      <c r="AX34" s="11">
        <v>1948.6509374430136</v>
      </c>
      <c r="AY34" s="11">
        <v>706.05796004898707</v>
      </c>
      <c r="AZ34" s="11">
        <v>111.02364731592354</v>
      </c>
      <c r="BA34" s="11">
        <v>4158.874622710463</v>
      </c>
      <c r="BB34" s="11">
        <v>1709.1506659208865</v>
      </c>
      <c r="BC34" s="11">
        <v>843.15586652607919</v>
      </c>
      <c r="BD34" s="11">
        <v>10357.078141676411</v>
      </c>
      <c r="BE34" s="11">
        <v>10533.54700352803</v>
      </c>
      <c r="BF34" s="11">
        <v>233.88557261372551</v>
      </c>
      <c r="BG34" s="11">
        <v>1030.1839235456384</v>
      </c>
      <c r="BH34" s="11">
        <v>3264.5082810754006</v>
      </c>
      <c r="BI34" s="11">
        <v>71.495569472031292</v>
      </c>
      <c r="BJ34" s="11">
        <v>1155.1173422470417</v>
      </c>
      <c r="BK34" s="11">
        <v>1624.3819971620655</v>
      </c>
      <c r="BL34" s="12">
        <f t="shared" si="3"/>
        <v>63330.673805259736</v>
      </c>
      <c r="BM34" s="11">
        <v>0</v>
      </c>
      <c r="BN34" s="11">
        <v>19958.439968703762</v>
      </c>
      <c r="BO34" s="11">
        <v>5997.1814648741438</v>
      </c>
      <c r="BP34" s="11">
        <v>52351.89669483115</v>
      </c>
      <c r="BQ34" s="28">
        <f t="shared" si="0"/>
        <v>-46354.715229957008</v>
      </c>
      <c r="BR34" s="22">
        <f t="shared" si="1"/>
        <v>96683.962494766514</v>
      </c>
      <c r="BS34" s="22">
        <v>96683.962356501928</v>
      </c>
      <c r="BT34" s="32">
        <f t="shared" si="4"/>
        <v>1.3826458598487079E-4</v>
      </c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</row>
    <row r="35" spans="1:186" x14ac:dyDescent="0.3">
      <c r="A35" s="4">
        <v>32</v>
      </c>
      <c r="B35" s="42" t="s">
        <v>59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60.285045134186291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102.72975316918432</v>
      </c>
      <c r="AD35" s="11">
        <v>32913.184482187658</v>
      </c>
      <c r="AE35" s="11">
        <v>633.13943288226073</v>
      </c>
      <c r="AF35" s="11">
        <v>902.51485605274615</v>
      </c>
      <c r="AG35" s="11">
        <v>666.06601310007829</v>
      </c>
      <c r="AH35" s="11">
        <v>1436.693838971767</v>
      </c>
      <c r="AI35" s="11">
        <v>160.73011327554542</v>
      </c>
      <c r="AJ35" s="11">
        <v>86.233414965833461</v>
      </c>
      <c r="AK35" s="11">
        <v>78.528160495365299</v>
      </c>
      <c r="AL35" s="11">
        <v>123.85416002943775</v>
      </c>
      <c r="AM35" s="12">
        <f t="shared" si="2"/>
        <v>37163.959270264066</v>
      </c>
      <c r="AN35" s="11">
        <v>610.89110958431809</v>
      </c>
      <c r="AO35" s="11">
        <v>821.48525314737617</v>
      </c>
      <c r="AP35" s="11">
        <v>6282.9168070977503</v>
      </c>
      <c r="AQ35" s="11">
        <v>42.767764733905352</v>
      </c>
      <c r="AR35" s="11">
        <v>1987.9579794422261</v>
      </c>
      <c r="AS35" s="11">
        <v>4893.4056651568553</v>
      </c>
      <c r="AT35" s="11">
        <v>13.794539494694259</v>
      </c>
      <c r="AU35" s="11">
        <v>45.58753381386537</v>
      </c>
      <c r="AV35" s="11">
        <v>30.359610407439963</v>
      </c>
      <c r="AW35" s="11">
        <v>28.433288757305572</v>
      </c>
      <c r="AX35" s="11">
        <v>1170.6314022289901</v>
      </c>
      <c r="AY35" s="11">
        <v>176.58645993932444</v>
      </c>
      <c r="AZ35" s="11">
        <v>14.461970456966879</v>
      </c>
      <c r="BA35" s="11">
        <v>2228.9672245301886</v>
      </c>
      <c r="BB35" s="11">
        <v>801.80609399740717</v>
      </c>
      <c r="BC35" s="11">
        <v>221.71738484188188</v>
      </c>
      <c r="BD35" s="11">
        <v>4899.0458600919737</v>
      </c>
      <c r="BE35" s="11">
        <v>6954.9952025249968</v>
      </c>
      <c r="BF35" s="11">
        <v>11.4787493189367</v>
      </c>
      <c r="BG35" s="11">
        <v>460.42360481440755</v>
      </c>
      <c r="BH35" s="11">
        <v>1150.2553833413176</v>
      </c>
      <c r="BI35" s="11">
        <v>27.2194285938969</v>
      </c>
      <c r="BJ35" s="11">
        <v>457.21161879076749</v>
      </c>
      <c r="BK35" s="11">
        <v>589.47467910132173</v>
      </c>
      <c r="BL35" s="12">
        <f t="shared" si="3"/>
        <v>33921.874614208115</v>
      </c>
      <c r="BM35" s="11">
        <v>0</v>
      </c>
      <c r="BN35" s="11">
        <v>3061.8284207157999</v>
      </c>
      <c r="BO35" s="11">
        <v>1090.5816511272308</v>
      </c>
      <c r="BP35" s="11">
        <v>3300.5082088678637</v>
      </c>
      <c r="BQ35" s="28">
        <f t="shared" si="0"/>
        <v>-2209.9265577406331</v>
      </c>
      <c r="BR35" s="22">
        <f t="shared" si="1"/>
        <v>71937.735747447339</v>
      </c>
      <c r="BS35" s="22">
        <v>71937.73566600139</v>
      </c>
      <c r="BT35" s="32">
        <f t="shared" si="4"/>
        <v>8.1445949035696685E-5</v>
      </c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</row>
    <row r="36" spans="1:186" x14ac:dyDescent="0.3">
      <c r="A36" s="4">
        <v>33</v>
      </c>
      <c r="B36" s="51" t="s">
        <v>60</v>
      </c>
      <c r="C36" s="11">
        <v>674.80763596646034</v>
      </c>
      <c r="D36" s="11">
        <v>20.010565050891863</v>
      </c>
      <c r="E36" s="11">
        <v>49.947353604403119</v>
      </c>
      <c r="F36" s="11">
        <v>1148.7941662574124</v>
      </c>
      <c r="G36" s="11">
        <v>20.255881986043519</v>
      </c>
      <c r="H36" s="11">
        <v>45.005786104729822</v>
      </c>
      <c r="I36" s="11">
        <v>24.412222476301043</v>
      </c>
      <c r="J36" s="11">
        <v>0</v>
      </c>
      <c r="K36" s="11">
        <v>0</v>
      </c>
      <c r="L36" s="11">
        <v>0</v>
      </c>
      <c r="M36" s="11">
        <v>1854.242150386119</v>
      </c>
      <c r="N36" s="11">
        <v>18.860707997863724</v>
      </c>
      <c r="O36" s="11">
        <v>47.251318663450022</v>
      </c>
      <c r="P36" s="11">
        <v>0.83700013021342001</v>
      </c>
      <c r="Q36" s="11">
        <v>28.837956826556155</v>
      </c>
      <c r="R36" s="11">
        <v>9.6097883540781659</v>
      </c>
      <c r="S36" s="11">
        <v>0</v>
      </c>
      <c r="T36" s="11">
        <v>0</v>
      </c>
      <c r="U36" s="11">
        <v>25.65670589495496</v>
      </c>
      <c r="V36" s="11">
        <v>0</v>
      </c>
      <c r="W36" s="11">
        <v>25.376097945889473</v>
      </c>
      <c r="X36" s="11">
        <v>385.27535816271825</v>
      </c>
      <c r="Y36" s="11">
        <v>61.766136346056371</v>
      </c>
      <c r="Z36" s="11">
        <v>73.491459292572259</v>
      </c>
      <c r="AA36" s="11">
        <v>544.88486369901284</v>
      </c>
      <c r="AB36" s="11">
        <v>733.19976834820568</v>
      </c>
      <c r="AC36" s="11">
        <v>188.96641624664105</v>
      </c>
      <c r="AD36" s="11">
        <v>21224.141876998812</v>
      </c>
      <c r="AE36" s="11">
        <v>6437.4575224585697</v>
      </c>
      <c r="AF36" s="11">
        <v>857.34054842608998</v>
      </c>
      <c r="AG36" s="11">
        <v>867.69203644645552</v>
      </c>
      <c r="AH36" s="11">
        <v>2904.4547336040232</v>
      </c>
      <c r="AI36" s="11">
        <v>233.76865817892616</v>
      </c>
      <c r="AJ36" s="11">
        <v>0</v>
      </c>
      <c r="AK36" s="11">
        <v>671.27312229342431</v>
      </c>
      <c r="AL36" s="11">
        <v>91.523185270977905</v>
      </c>
      <c r="AM36" s="12">
        <f t="shared" si="2"/>
        <v>39269.141023417847</v>
      </c>
      <c r="AN36" s="11">
        <v>727.61119193171521</v>
      </c>
      <c r="AO36" s="11">
        <v>3514.8749739744821</v>
      </c>
      <c r="AP36" s="11">
        <v>8059.0058783297382</v>
      </c>
      <c r="AQ36" s="11">
        <v>688.01552161569884</v>
      </c>
      <c r="AR36" s="11">
        <v>5291.4149253787464</v>
      </c>
      <c r="AS36" s="11">
        <v>8325.9693732327287</v>
      </c>
      <c r="AT36" s="11">
        <v>0</v>
      </c>
      <c r="AU36" s="11">
        <v>108.27424558320861</v>
      </c>
      <c r="AV36" s="11">
        <v>32.406888366692783</v>
      </c>
      <c r="AW36" s="11">
        <v>6.529364115458109</v>
      </c>
      <c r="AX36" s="11">
        <v>1283.3832517618735</v>
      </c>
      <c r="AY36" s="11">
        <v>316.52791134062477</v>
      </c>
      <c r="AZ36" s="11">
        <v>62.895343995359823</v>
      </c>
      <c r="BA36" s="11">
        <v>2876.4519954241832</v>
      </c>
      <c r="BB36" s="11">
        <v>695.77673215922664</v>
      </c>
      <c r="BC36" s="11">
        <v>536.68783968893308</v>
      </c>
      <c r="BD36" s="11">
        <v>7776.5028928261181</v>
      </c>
      <c r="BE36" s="11">
        <v>7022.8338838081936</v>
      </c>
      <c r="BF36" s="11">
        <v>410.69487781034951</v>
      </c>
      <c r="BG36" s="11">
        <v>1938.6190090784978</v>
      </c>
      <c r="BH36" s="11">
        <v>1359.8859133359308</v>
      </c>
      <c r="BI36" s="11">
        <v>68.500962697368919</v>
      </c>
      <c r="BJ36" s="11">
        <v>1421.6345787852847</v>
      </c>
      <c r="BK36" s="11">
        <v>756.1470166931133</v>
      </c>
      <c r="BL36" s="12">
        <f t="shared" si="3"/>
        <v>53280.64457193351</v>
      </c>
      <c r="BM36" s="11">
        <v>0</v>
      </c>
      <c r="BN36" s="11">
        <v>0</v>
      </c>
      <c r="BO36" s="11">
        <v>3.151649424332577</v>
      </c>
      <c r="BP36" s="11">
        <v>13112.119501434338</v>
      </c>
      <c r="BQ36" s="28">
        <f t="shared" si="0"/>
        <v>-13108.967852010004</v>
      </c>
      <c r="BR36" s="22">
        <f t="shared" si="1"/>
        <v>79440.817743341366</v>
      </c>
      <c r="BS36" s="22">
        <v>79440.817647698132</v>
      </c>
      <c r="BT36" s="32">
        <f t="shared" si="4"/>
        <v>9.5643234089948237E-5</v>
      </c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</row>
    <row r="37" spans="1:186" x14ac:dyDescent="0.3">
      <c r="A37" s="4">
        <v>34</v>
      </c>
      <c r="B37" s="35" t="s">
        <v>61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241.12987679967549</v>
      </c>
      <c r="AB37" s="11">
        <v>647.15499493907009</v>
      </c>
      <c r="AC37" s="11">
        <v>716.85248689796197</v>
      </c>
      <c r="AD37" s="11">
        <v>38460.989268759273</v>
      </c>
      <c r="AE37" s="11">
        <v>567.74489970487286</v>
      </c>
      <c r="AF37" s="11">
        <v>4626.788026186613</v>
      </c>
      <c r="AG37" s="11">
        <v>854.74198071131298</v>
      </c>
      <c r="AH37" s="11">
        <v>15407.570529212531</v>
      </c>
      <c r="AI37" s="11">
        <v>933.02976593200469</v>
      </c>
      <c r="AJ37" s="11">
        <v>202.63286889572052</v>
      </c>
      <c r="AK37" s="11">
        <v>470.15810436926608</v>
      </c>
      <c r="AL37" s="11">
        <v>199.13923059245366</v>
      </c>
      <c r="AM37" s="12">
        <f t="shared" si="2"/>
        <v>63327.932033000747</v>
      </c>
      <c r="AN37" s="11">
        <v>1306.1870101479424</v>
      </c>
      <c r="AO37" s="11">
        <v>1538.971713948315</v>
      </c>
      <c r="AP37" s="11">
        <v>10857.416186151921</v>
      </c>
      <c r="AQ37" s="11">
        <v>845.02962377165932</v>
      </c>
      <c r="AR37" s="11">
        <v>5308.0930605476215</v>
      </c>
      <c r="AS37" s="11">
        <v>7091.7932182899094</v>
      </c>
      <c r="AT37" s="11">
        <v>109.59096159820837</v>
      </c>
      <c r="AU37" s="11">
        <v>576.7483765003293</v>
      </c>
      <c r="AV37" s="11">
        <v>73.634663608795805</v>
      </c>
      <c r="AW37" s="11">
        <v>131.94928823108651</v>
      </c>
      <c r="AX37" s="11">
        <v>13154.1910478667</v>
      </c>
      <c r="AY37" s="11">
        <v>713.07307714544163</v>
      </c>
      <c r="AZ37" s="11">
        <v>152.98586048210052</v>
      </c>
      <c r="BA37" s="11">
        <v>5338.0546743989262</v>
      </c>
      <c r="BB37" s="11">
        <v>754.8328516819854</v>
      </c>
      <c r="BC37" s="11">
        <v>381.7678856544394</v>
      </c>
      <c r="BD37" s="11">
        <v>11486.421946725864</v>
      </c>
      <c r="BE37" s="11">
        <v>5125.7852713733901</v>
      </c>
      <c r="BF37" s="11">
        <v>20.652079903943712</v>
      </c>
      <c r="BG37" s="11">
        <v>1879.2453470482671</v>
      </c>
      <c r="BH37" s="11">
        <v>1895.5540645278793</v>
      </c>
      <c r="BI37" s="11">
        <v>114.48298264070807</v>
      </c>
      <c r="BJ37" s="11">
        <v>2972.0982866343866</v>
      </c>
      <c r="BK37" s="11">
        <v>1299.2975997061249</v>
      </c>
      <c r="BL37" s="12">
        <f t="shared" si="3"/>
        <v>73127.857078585948</v>
      </c>
      <c r="BM37" s="11">
        <v>0</v>
      </c>
      <c r="BN37" s="11">
        <v>0</v>
      </c>
      <c r="BO37" s="11">
        <v>0</v>
      </c>
      <c r="BP37" s="11">
        <v>2582.3201837159208</v>
      </c>
      <c r="BQ37" s="28">
        <f t="shared" si="0"/>
        <v>-2582.3201837159208</v>
      </c>
      <c r="BR37" s="22">
        <f t="shared" si="1"/>
        <v>133873.46892787077</v>
      </c>
      <c r="BS37" s="22">
        <v>133873.46878042375</v>
      </c>
      <c r="BT37" s="32">
        <f t="shared" si="4"/>
        <v>1.4744701911695302E-4</v>
      </c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</row>
    <row r="38" spans="1:186" x14ac:dyDescent="0.3">
      <c r="A38" s="4">
        <v>35</v>
      </c>
      <c r="B38" s="36" t="s">
        <v>62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432.81412944785467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172.13739374078114</v>
      </c>
      <c r="Y38" s="11">
        <v>8.0482363234797738</v>
      </c>
      <c r="Z38" s="11">
        <v>22.515559794888794</v>
      </c>
      <c r="AA38" s="11">
        <v>103.61533512103381</v>
      </c>
      <c r="AB38" s="11">
        <v>105.51221989789832</v>
      </c>
      <c r="AC38" s="11">
        <v>1144.3098356497746</v>
      </c>
      <c r="AD38" s="11">
        <v>1075.2520638008934</v>
      </c>
      <c r="AE38" s="11">
        <v>727.52022050169853</v>
      </c>
      <c r="AF38" s="11">
        <v>71.969613911398412</v>
      </c>
      <c r="AG38" s="11">
        <v>191.03501869151032</v>
      </c>
      <c r="AH38" s="11">
        <v>250.81234131431492</v>
      </c>
      <c r="AI38" s="11">
        <v>219.28571466573084</v>
      </c>
      <c r="AJ38" s="11">
        <v>0</v>
      </c>
      <c r="AK38" s="11">
        <v>1510.0375614131299</v>
      </c>
      <c r="AL38" s="11">
        <v>16.292122416287185</v>
      </c>
      <c r="AM38" s="12">
        <f t="shared" si="2"/>
        <v>6051.1573666906743</v>
      </c>
      <c r="AN38" s="11">
        <v>632.07626530460243</v>
      </c>
      <c r="AO38" s="11">
        <v>1264.3964283592934</v>
      </c>
      <c r="AP38" s="11">
        <v>7805.5381426870317</v>
      </c>
      <c r="AQ38" s="11">
        <v>573.63425054967263</v>
      </c>
      <c r="AR38" s="11">
        <v>6419.0276572928578</v>
      </c>
      <c r="AS38" s="11">
        <v>5584.7775921271095</v>
      </c>
      <c r="AT38" s="11">
        <v>47.359200717538833</v>
      </c>
      <c r="AU38" s="11">
        <v>226.28647714498027</v>
      </c>
      <c r="AV38" s="11">
        <v>68.909192474098688</v>
      </c>
      <c r="AW38" s="11">
        <v>49.454304317534358</v>
      </c>
      <c r="AX38" s="11">
        <v>1951.3615706050243</v>
      </c>
      <c r="AY38" s="11">
        <v>450.20493688238889</v>
      </c>
      <c r="AZ38" s="11">
        <v>107.6425076858977</v>
      </c>
      <c r="BA38" s="11">
        <v>4356.081362460839</v>
      </c>
      <c r="BB38" s="11">
        <v>1406.6827457106285</v>
      </c>
      <c r="BC38" s="11">
        <v>591.57155302022977</v>
      </c>
      <c r="BD38" s="11">
        <v>10131.011873076181</v>
      </c>
      <c r="BE38" s="11">
        <v>9068.8929772407664</v>
      </c>
      <c r="BF38" s="11">
        <v>183.26894112721087</v>
      </c>
      <c r="BG38" s="11">
        <v>1375.5875546821444</v>
      </c>
      <c r="BH38" s="11">
        <v>2833.5149111904689</v>
      </c>
      <c r="BI38" s="11">
        <v>50.533009694589943</v>
      </c>
      <c r="BJ38" s="11">
        <v>1010.2265098563856</v>
      </c>
      <c r="BK38" s="11">
        <v>1000.5742413994176</v>
      </c>
      <c r="BL38" s="12">
        <f t="shared" si="3"/>
        <v>57188.614205606886</v>
      </c>
      <c r="BM38" s="11">
        <v>137846.15532494953</v>
      </c>
      <c r="BN38" s="11">
        <v>0</v>
      </c>
      <c r="BO38" s="11">
        <v>7985.1693717241942</v>
      </c>
      <c r="BP38" s="11">
        <v>16547.27336447519</v>
      </c>
      <c r="BQ38" s="28">
        <f t="shared" si="0"/>
        <v>-8562.1039927509955</v>
      </c>
      <c r="BR38" s="22">
        <f t="shared" si="1"/>
        <v>192523.8229044961</v>
      </c>
      <c r="BS38" s="22">
        <v>192523.82268392414</v>
      </c>
      <c r="BT38" s="32">
        <f t="shared" si="4"/>
        <v>2.2057196474634111E-4</v>
      </c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</row>
    <row r="39" spans="1:186" x14ac:dyDescent="0.3">
      <c r="A39" s="4">
        <v>36</v>
      </c>
      <c r="B39" s="38" t="s">
        <v>63</v>
      </c>
      <c r="C39" s="11">
        <v>125.40638935246932</v>
      </c>
      <c r="D39" s="11">
        <v>5.4303783815381879</v>
      </c>
      <c r="E39" s="11">
        <v>72.656886408595582</v>
      </c>
      <c r="F39" s="11">
        <v>234.06874849734399</v>
      </c>
      <c r="G39" s="11">
        <v>7.7818865982175867</v>
      </c>
      <c r="H39" s="11">
        <v>15.677796188746125</v>
      </c>
      <c r="I39" s="11">
        <v>5.8571956109460821</v>
      </c>
      <c r="J39" s="11">
        <v>76.172201102270336</v>
      </c>
      <c r="K39" s="11">
        <v>0</v>
      </c>
      <c r="L39" s="11">
        <v>2.2936224998199358E-3</v>
      </c>
      <c r="M39" s="11">
        <v>0</v>
      </c>
      <c r="N39" s="11">
        <v>0</v>
      </c>
      <c r="O39" s="11">
        <v>294.01227956534035</v>
      </c>
      <c r="P39" s="11">
        <v>8.673925264675507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8.2692879207528289</v>
      </c>
      <c r="Z39" s="11">
        <v>4.0051358143456524</v>
      </c>
      <c r="AA39" s="11">
        <v>22.413073876989404</v>
      </c>
      <c r="AB39" s="11">
        <v>0</v>
      </c>
      <c r="AC39" s="11">
        <v>2217.2941356643914</v>
      </c>
      <c r="AD39" s="11">
        <v>0</v>
      </c>
      <c r="AE39" s="11">
        <v>2429.4740128093554</v>
      </c>
      <c r="AF39" s="11">
        <v>2368.2677294517507</v>
      </c>
      <c r="AG39" s="11">
        <v>1537.5273173099508</v>
      </c>
      <c r="AH39" s="11">
        <v>4754.7830082709715</v>
      </c>
      <c r="AI39" s="11">
        <v>2386.5835924200137</v>
      </c>
      <c r="AJ39" s="11">
        <v>3500.9541560116259</v>
      </c>
      <c r="AK39" s="11">
        <v>618.90777763522783</v>
      </c>
      <c r="AL39" s="11">
        <v>3766.511611714172</v>
      </c>
      <c r="AM39" s="12">
        <f t="shared" si="2"/>
        <v>24460.730819492193</v>
      </c>
      <c r="AN39" s="11">
        <v>106.91808717137432</v>
      </c>
      <c r="AO39" s="11">
        <v>1538.9968771267859</v>
      </c>
      <c r="AP39" s="11">
        <v>2904.8148490567096</v>
      </c>
      <c r="AQ39" s="11">
        <v>0.29225228953397858</v>
      </c>
      <c r="AR39" s="11">
        <v>689.70012327887241</v>
      </c>
      <c r="AS39" s="11">
        <v>260.64582912728565</v>
      </c>
      <c r="AT39" s="11">
        <v>0</v>
      </c>
      <c r="AU39" s="11">
        <v>0.21168675763182201</v>
      </c>
      <c r="AV39" s="11">
        <v>0</v>
      </c>
      <c r="AW39" s="11">
        <v>0</v>
      </c>
      <c r="AX39" s="11">
        <v>417.68140412587513</v>
      </c>
      <c r="AY39" s="11">
        <v>12.715325517657869</v>
      </c>
      <c r="AZ39" s="11">
        <v>0</v>
      </c>
      <c r="BA39" s="11">
        <v>196.71355556324059</v>
      </c>
      <c r="BB39" s="11">
        <v>16.419687529809792</v>
      </c>
      <c r="BC39" s="11">
        <v>0</v>
      </c>
      <c r="BD39" s="11">
        <v>3395.2785177859537</v>
      </c>
      <c r="BE39" s="11">
        <v>407.52317427273306</v>
      </c>
      <c r="BF39" s="11">
        <v>0</v>
      </c>
      <c r="BG39" s="11">
        <v>1024.9003114401121</v>
      </c>
      <c r="BH39" s="11">
        <v>23.481189353264188</v>
      </c>
      <c r="BI39" s="11">
        <v>0</v>
      </c>
      <c r="BJ39" s="11">
        <v>545.04627641990567</v>
      </c>
      <c r="BK39" s="11">
        <v>0</v>
      </c>
      <c r="BL39" s="12">
        <f t="shared" si="3"/>
        <v>11541.339146816745</v>
      </c>
      <c r="BM39" s="11">
        <v>0</v>
      </c>
      <c r="BN39" s="11">
        <v>0</v>
      </c>
      <c r="BO39" s="11">
        <v>2164.8855804951449</v>
      </c>
      <c r="BP39" s="11">
        <v>16163.609178753839</v>
      </c>
      <c r="BQ39" s="28">
        <f t="shared" si="0"/>
        <v>-13998.723598258694</v>
      </c>
      <c r="BR39" s="22">
        <f t="shared" si="1"/>
        <v>22003.346368050246</v>
      </c>
      <c r="BS39" s="22">
        <v>22003.346334115362</v>
      </c>
      <c r="BT39" s="32">
        <f t="shared" si="4"/>
        <v>3.3934884413611144E-5</v>
      </c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</row>
    <row r="40" spans="1:186" x14ac:dyDescent="0.3">
      <c r="A40" s="4"/>
      <c r="B40" s="20" t="s">
        <v>67</v>
      </c>
      <c r="C40" s="12">
        <f>SUM(C4:C39)</f>
        <v>15617.31717962782</v>
      </c>
      <c r="D40" s="12">
        <f t="shared" ref="D40:AM40" si="5">SUM(D4:D39)</f>
        <v>4329.3552753041731</v>
      </c>
      <c r="E40" s="12">
        <f t="shared" si="5"/>
        <v>8477.1448230808528</v>
      </c>
      <c r="F40" s="12">
        <f t="shared" si="5"/>
        <v>29823.760483112066</v>
      </c>
      <c r="G40" s="12">
        <f t="shared" si="5"/>
        <v>2856.9623531774228</v>
      </c>
      <c r="H40" s="12">
        <f t="shared" si="5"/>
        <v>1710.6560063343238</v>
      </c>
      <c r="I40" s="12">
        <f t="shared" si="5"/>
        <v>1678.1110823877905</v>
      </c>
      <c r="J40" s="12">
        <f t="shared" si="5"/>
        <v>24123.649743964164</v>
      </c>
      <c r="K40" s="12">
        <f t="shared" si="5"/>
        <v>19593.350512829813</v>
      </c>
      <c r="L40" s="12">
        <f t="shared" si="5"/>
        <v>29659.8272980888</v>
      </c>
      <c r="M40" s="12">
        <f t="shared" si="5"/>
        <v>57794.959247652194</v>
      </c>
      <c r="N40" s="12">
        <f t="shared" si="5"/>
        <v>189.93697479439172</v>
      </c>
      <c r="O40" s="12">
        <f t="shared" si="5"/>
        <v>1843.5807926847024</v>
      </c>
      <c r="P40" s="12">
        <f t="shared" si="5"/>
        <v>7009.2695747331582</v>
      </c>
      <c r="Q40" s="12">
        <f t="shared" si="5"/>
        <v>1030.0445790725382</v>
      </c>
      <c r="R40" s="12">
        <f t="shared" si="5"/>
        <v>34916.792481483622</v>
      </c>
      <c r="S40" s="12">
        <f t="shared" si="5"/>
        <v>2791.4987601039793</v>
      </c>
      <c r="T40" s="12">
        <f t="shared" si="5"/>
        <v>12776.587689949407</v>
      </c>
      <c r="U40" s="12">
        <f t="shared" si="5"/>
        <v>7739.3858635866218</v>
      </c>
      <c r="V40" s="12">
        <f t="shared" si="5"/>
        <v>8228.5019352506042</v>
      </c>
      <c r="W40" s="12">
        <f t="shared" si="5"/>
        <v>6375.2752983593373</v>
      </c>
      <c r="X40" s="12">
        <f t="shared" si="5"/>
        <v>4934.888201629994</v>
      </c>
      <c r="Y40" s="12">
        <f t="shared" si="5"/>
        <v>19032.896211373827</v>
      </c>
      <c r="Z40" s="12">
        <f t="shared" si="5"/>
        <v>3093.1617549472817</v>
      </c>
      <c r="AA40" s="12">
        <f t="shared" si="5"/>
        <v>17804.850000110418</v>
      </c>
      <c r="AB40" s="12">
        <f t="shared" si="5"/>
        <v>41946.992598864403</v>
      </c>
      <c r="AC40" s="12">
        <f t="shared" si="5"/>
        <v>10753.01691648672</v>
      </c>
      <c r="AD40" s="12">
        <f t="shared" si="5"/>
        <v>163625.0724746598</v>
      </c>
      <c r="AE40" s="12">
        <f t="shared" si="5"/>
        <v>13746.586888785212</v>
      </c>
      <c r="AF40" s="12">
        <f t="shared" si="5"/>
        <v>37699.502312870587</v>
      </c>
      <c r="AG40" s="12">
        <f t="shared" si="5"/>
        <v>14969.395280779403</v>
      </c>
      <c r="AH40" s="12">
        <f t="shared" si="5"/>
        <v>45474.228758143297</v>
      </c>
      <c r="AI40" s="12">
        <f t="shared" si="5"/>
        <v>14279.488679669179</v>
      </c>
      <c r="AJ40" s="12">
        <f t="shared" si="5"/>
        <v>7091.781853730994</v>
      </c>
      <c r="AK40" s="12">
        <f t="shared" si="5"/>
        <v>65348.379287088821</v>
      </c>
      <c r="AL40" s="12">
        <f t="shared" si="5"/>
        <v>9986.3750885271093</v>
      </c>
      <c r="AM40" s="12">
        <f t="shared" si="5"/>
        <v>748352.58426324464</v>
      </c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1"/>
      <c r="BN40" s="11"/>
      <c r="BO40" s="11"/>
      <c r="BP40" s="11"/>
      <c r="BQ40" s="28"/>
      <c r="BR40" s="22">
        <f>SUM(BR4:BR39)</f>
        <v>2123371.8668608037</v>
      </c>
      <c r="BS40" s="22">
        <f>SUM(BS4:BS39)</f>
        <v>2123371.8694904577</v>
      </c>
      <c r="BT40" s="32">
        <f t="shared" si="4"/>
        <v>-2.6296540163457394E-3</v>
      </c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</row>
    <row r="41" spans="1:186" x14ac:dyDescent="0.3">
      <c r="A41" s="4">
        <v>37</v>
      </c>
      <c r="B41" s="21" t="s">
        <v>85</v>
      </c>
      <c r="C41" s="11">
        <v>61075.974665962378</v>
      </c>
      <c r="D41" s="11">
        <v>16024.230567871231</v>
      </c>
      <c r="E41" s="11">
        <v>25198.216414527011</v>
      </c>
      <c r="F41" s="11">
        <v>41066.31036397237</v>
      </c>
      <c r="G41" s="11">
        <v>4046.2856090451105</v>
      </c>
      <c r="H41" s="11">
        <v>1809.8595196389756</v>
      </c>
      <c r="I41" s="11">
        <v>3282.5618069120264</v>
      </c>
      <c r="J41" s="11">
        <v>47274.235212730186</v>
      </c>
      <c r="K41" s="11">
        <v>7623.1387579845741</v>
      </c>
      <c r="L41" s="11">
        <v>10567.139121855715</v>
      </c>
      <c r="M41" s="11">
        <v>17874.967268544617</v>
      </c>
      <c r="N41" s="11">
        <v>175.11613810256659</v>
      </c>
      <c r="O41" s="11">
        <v>7926.4672991998423</v>
      </c>
      <c r="P41" s="11">
        <v>2640.1289653720951</v>
      </c>
      <c r="Q41" s="11">
        <v>2079.0680705760883</v>
      </c>
      <c r="R41" s="11">
        <v>1391.5892741372379</v>
      </c>
      <c r="S41" s="11">
        <v>193.96954397123994</v>
      </c>
      <c r="T41" s="11">
        <v>275.13367954518736</v>
      </c>
      <c r="U41" s="11">
        <v>226.16308651296202</v>
      </c>
      <c r="V41" s="11">
        <v>211.08038369096354</v>
      </c>
      <c r="W41" s="11">
        <v>266.4174229460998</v>
      </c>
      <c r="X41" s="11">
        <v>844.39760862706044</v>
      </c>
      <c r="Y41" s="11">
        <v>3786.7368037390552</v>
      </c>
      <c r="Z41" s="11">
        <v>285.24219732445084</v>
      </c>
      <c r="AA41" s="11">
        <v>1646.0832009913561</v>
      </c>
      <c r="AB41" s="11">
        <v>763.82743874498419</v>
      </c>
      <c r="AC41" s="11">
        <v>2019.9567078638884</v>
      </c>
      <c r="AD41" s="11">
        <v>16423.904787025702</v>
      </c>
      <c r="AE41" s="11">
        <v>81838.326502166427</v>
      </c>
      <c r="AF41" s="11">
        <v>9788.3818527761869</v>
      </c>
      <c r="AG41" s="11">
        <v>26424.771234452895</v>
      </c>
      <c r="AH41" s="11">
        <v>5087.4343240763974</v>
      </c>
      <c r="AI41" s="11">
        <v>10988.054848488853</v>
      </c>
      <c r="AJ41" s="11">
        <v>16680.27967340903</v>
      </c>
      <c r="AK41" s="11">
        <v>75010.532077186552</v>
      </c>
      <c r="AL41" s="11">
        <v>3285.4454359666552</v>
      </c>
      <c r="AM41" s="12">
        <f>SUM(C41:AL41)</f>
        <v>506101.42786593799</v>
      </c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9"/>
      <c r="BR41" s="25"/>
      <c r="BS41" s="34"/>
      <c r="BT41" s="33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</row>
    <row r="42" spans="1:186" x14ac:dyDescent="0.3">
      <c r="A42" s="4">
        <v>38</v>
      </c>
      <c r="B42" s="21" t="s">
        <v>84</v>
      </c>
      <c r="C42" s="11">
        <v>9886.1951995682393</v>
      </c>
      <c r="D42" s="11">
        <v>4617.4051427500253</v>
      </c>
      <c r="E42" s="11">
        <v>6975.2008845592854</v>
      </c>
      <c r="F42" s="11">
        <v>8746.4431176613562</v>
      </c>
      <c r="G42" s="11">
        <v>1700.2233489187156</v>
      </c>
      <c r="H42" s="11">
        <v>1403.3260035203639</v>
      </c>
      <c r="I42" s="11">
        <v>1764.2046025744528</v>
      </c>
      <c r="J42" s="11">
        <v>6701.445609928217</v>
      </c>
      <c r="K42" s="11">
        <v>317.6993955679161</v>
      </c>
      <c r="L42" s="11">
        <v>3442.8405904210804</v>
      </c>
      <c r="M42" s="11">
        <v>5996.2718000556915</v>
      </c>
      <c r="N42" s="11">
        <v>89.570205107370512</v>
      </c>
      <c r="O42" s="11">
        <v>7546.6073438846042</v>
      </c>
      <c r="P42" s="11">
        <v>1640.3173889756645</v>
      </c>
      <c r="Q42" s="11">
        <v>3922.5449792330651</v>
      </c>
      <c r="R42" s="11">
        <v>7741.4600942195602</v>
      </c>
      <c r="S42" s="11">
        <v>457.94415049478062</v>
      </c>
      <c r="T42" s="11">
        <v>905.66758769118258</v>
      </c>
      <c r="U42" s="11">
        <v>1530.0389666107026</v>
      </c>
      <c r="V42" s="11">
        <v>943.75337185510693</v>
      </c>
      <c r="W42" s="11">
        <v>931.05174518389424</v>
      </c>
      <c r="X42" s="11">
        <v>3843.6085229193041</v>
      </c>
      <c r="Y42" s="11">
        <v>12264.662213593358</v>
      </c>
      <c r="Z42" s="11">
        <v>1124.7355039848185</v>
      </c>
      <c r="AA42" s="11">
        <v>3162.836111630912</v>
      </c>
      <c r="AB42" s="11">
        <v>3561.1608503030106</v>
      </c>
      <c r="AC42" s="11">
        <v>16765.293923685542</v>
      </c>
      <c r="AD42" s="11">
        <v>72929.369194109284</v>
      </c>
      <c r="AE42" s="11">
        <v>110686.70615905529</v>
      </c>
      <c r="AF42" s="11">
        <v>9184.5947104092338</v>
      </c>
      <c r="AG42" s="11">
        <v>50020.333820587672</v>
      </c>
      <c r="AH42" s="11">
        <v>16423.113261461294</v>
      </c>
      <c r="AI42" s="11">
        <v>38656.755886822437</v>
      </c>
      <c r="AJ42" s="11">
        <v>99031.126788764508</v>
      </c>
      <c r="AK42" s="11">
        <v>33939.383328898613</v>
      </c>
      <c r="AL42" s="11">
        <v>8363.7675678753349</v>
      </c>
      <c r="AM42" s="12">
        <f t="shared" ref="AM42:AM44" si="6">SUM(C42:AL42)</f>
        <v>557217.65937288187</v>
      </c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9"/>
      <c r="BR42" s="25"/>
      <c r="BS42" s="34"/>
      <c r="BT42" s="33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</row>
    <row r="43" spans="1:186" x14ac:dyDescent="0.3">
      <c r="A43" s="4">
        <v>39</v>
      </c>
      <c r="B43" s="21" t="s">
        <v>86</v>
      </c>
      <c r="C43" s="11">
        <v>25996.335564729427</v>
      </c>
      <c r="D43" s="11">
        <v>5211.8997661831118</v>
      </c>
      <c r="E43" s="11">
        <v>9175.8393485630568</v>
      </c>
      <c r="F43" s="11">
        <v>58010.220636648497</v>
      </c>
      <c r="G43" s="11">
        <v>3862.8192159414198</v>
      </c>
      <c r="H43" s="11">
        <v>2477.8502206644339</v>
      </c>
      <c r="I43" s="11">
        <v>1560.6613984913349</v>
      </c>
      <c r="J43" s="11">
        <v>42715.458184784911</v>
      </c>
      <c r="K43" s="11">
        <v>6780.7825096870092</v>
      </c>
      <c r="L43" s="11">
        <v>17266.471219140029</v>
      </c>
      <c r="M43" s="11">
        <v>19661.215261061876</v>
      </c>
      <c r="N43" s="11">
        <v>170.0441007521755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2">
        <f t="shared" si="6"/>
        <v>192889.59742664729</v>
      </c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9"/>
      <c r="BR43" s="25"/>
      <c r="BS43" s="34"/>
      <c r="BT43" s="33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</row>
    <row r="44" spans="1:186" x14ac:dyDescent="0.3">
      <c r="A44" s="4">
        <v>42</v>
      </c>
      <c r="B44" s="39" t="s">
        <v>68</v>
      </c>
      <c r="C44" s="11">
        <v>16.428755513730835</v>
      </c>
      <c r="D44" s="11">
        <v>13.549557865822516</v>
      </c>
      <c r="E44" s="11">
        <v>485.39003750184554</v>
      </c>
      <c r="F44" s="11">
        <v>833.68116303597799</v>
      </c>
      <c r="G44" s="11">
        <v>129.7200450316426</v>
      </c>
      <c r="H44" s="11">
        <v>53.003804597198354</v>
      </c>
      <c r="I44" s="11">
        <v>3.2874853221915323</v>
      </c>
      <c r="J44" s="11">
        <v>817.99619375167515</v>
      </c>
      <c r="K44" s="11">
        <v>0.13615782836175364</v>
      </c>
      <c r="L44" s="11">
        <v>0.2207131258923313</v>
      </c>
      <c r="M44" s="11">
        <v>39.500053014787341</v>
      </c>
      <c r="N44" s="11">
        <v>75.881878670335482</v>
      </c>
      <c r="O44" s="11">
        <v>53.144656155467871</v>
      </c>
      <c r="P44" s="11">
        <v>144.68003653362885</v>
      </c>
      <c r="Q44" s="11">
        <v>96.482725147039787</v>
      </c>
      <c r="R44" s="11">
        <v>428.58742902828584</v>
      </c>
      <c r="S44" s="11">
        <v>1198.3553008155475</v>
      </c>
      <c r="T44" s="11">
        <v>1417.2343902064483</v>
      </c>
      <c r="U44" s="11">
        <v>4094.8378867619595</v>
      </c>
      <c r="V44" s="11">
        <v>4670.2045997153155</v>
      </c>
      <c r="W44" s="11">
        <v>5869.6963069625508</v>
      </c>
      <c r="X44" s="11">
        <v>3832.7881702860827</v>
      </c>
      <c r="Y44" s="11">
        <v>2017.5938944398465</v>
      </c>
      <c r="Z44" s="11">
        <v>5531.5080958012932</v>
      </c>
      <c r="AA44" s="11">
        <v>5534.3746570964668</v>
      </c>
      <c r="AB44" s="11">
        <v>9850.4743152868668</v>
      </c>
      <c r="AC44" s="11">
        <v>4829.6952026517665</v>
      </c>
      <c r="AD44" s="11">
        <v>4116.7455550623854</v>
      </c>
      <c r="AE44" s="11">
        <v>327.29593641642236</v>
      </c>
      <c r="AF44" s="11">
        <v>6925.599285383174</v>
      </c>
      <c r="AG44" s="11">
        <v>5269.46202068197</v>
      </c>
      <c r="AH44" s="11">
        <v>4952.9593223204001</v>
      </c>
      <c r="AI44" s="11">
        <v>15516.518232717663</v>
      </c>
      <c r="AJ44" s="11">
        <v>11070.280464519217</v>
      </c>
      <c r="AK44" s="11">
        <v>18225.527990750139</v>
      </c>
      <c r="AL44" s="11">
        <v>367.75824174626359</v>
      </c>
      <c r="AM44" s="12">
        <f t="shared" si="6"/>
        <v>118810.60056174567</v>
      </c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9"/>
      <c r="BR44" s="25"/>
      <c r="BS44" s="34"/>
      <c r="BT44" s="33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</row>
    <row r="45" spans="1:186" s="15" customFormat="1" x14ac:dyDescent="0.3">
      <c r="A45" s="4"/>
      <c r="B45" s="13" t="s">
        <v>69</v>
      </c>
      <c r="C45" s="12">
        <f>SUM(C41:C44)</f>
        <v>96974.934185773775</v>
      </c>
      <c r="D45" s="12">
        <f t="shared" ref="D45:AM45" si="7">SUM(D41:D44)</f>
        <v>25867.085034670192</v>
      </c>
      <c r="E45" s="12">
        <f t="shared" si="7"/>
        <v>41834.646685151194</v>
      </c>
      <c r="F45" s="12">
        <f t="shared" si="7"/>
        <v>108656.65528131821</v>
      </c>
      <c r="G45" s="12">
        <f t="shared" si="7"/>
        <v>9739.0482189368886</v>
      </c>
      <c r="H45" s="12">
        <f t="shared" si="7"/>
        <v>5744.0395484209721</v>
      </c>
      <c r="I45" s="12">
        <f t="shared" si="7"/>
        <v>6610.7152933000061</v>
      </c>
      <c r="J45" s="12">
        <f t="shared" si="7"/>
        <v>97509.135201194993</v>
      </c>
      <c r="K45" s="12">
        <f t="shared" si="7"/>
        <v>14721.756821067862</v>
      </c>
      <c r="L45" s="12">
        <f t="shared" si="7"/>
        <v>31276.671644542716</v>
      </c>
      <c r="M45" s="12">
        <f t="shared" si="7"/>
        <v>43571.954382676973</v>
      </c>
      <c r="N45" s="12">
        <f t="shared" si="7"/>
        <v>510.61232263244807</v>
      </c>
      <c r="O45" s="12">
        <f t="shared" si="7"/>
        <v>15526.219299239914</v>
      </c>
      <c r="P45" s="12">
        <f t="shared" si="7"/>
        <v>4425.126390881388</v>
      </c>
      <c r="Q45" s="12">
        <f t="shared" si="7"/>
        <v>6098.0957749561931</v>
      </c>
      <c r="R45" s="12">
        <f t="shared" si="7"/>
        <v>9561.6367973850847</v>
      </c>
      <c r="S45" s="12">
        <f t="shared" si="7"/>
        <v>1850.2689952815681</v>
      </c>
      <c r="T45" s="12">
        <f t="shared" si="7"/>
        <v>2598.0356574428183</v>
      </c>
      <c r="U45" s="12">
        <f t="shared" si="7"/>
        <v>5851.0399398856243</v>
      </c>
      <c r="V45" s="12">
        <f t="shared" si="7"/>
        <v>5825.0383552613857</v>
      </c>
      <c r="W45" s="12">
        <f t="shared" si="7"/>
        <v>7067.1654750925445</v>
      </c>
      <c r="X45" s="12">
        <f t="shared" si="7"/>
        <v>8520.7943018324477</v>
      </c>
      <c r="Y45" s="12">
        <f t="shared" si="7"/>
        <v>18068.99291177226</v>
      </c>
      <c r="Z45" s="12">
        <f t="shared" si="7"/>
        <v>6941.485797110563</v>
      </c>
      <c r="AA45" s="12">
        <f t="shared" si="7"/>
        <v>10343.293969718736</v>
      </c>
      <c r="AB45" s="12">
        <f t="shared" si="7"/>
        <v>14175.462604334862</v>
      </c>
      <c r="AC45" s="12">
        <f t="shared" si="7"/>
        <v>23614.9458342012</v>
      </c>
      <c r="AD45" s="12">
        <f t="shared" si="7"/>
        <v>93470.019536197375</v>
      </c>
      <c r="AE45" s="12">
        <f t="shared" si="7"/>
        <v>192852.32859763814</v>
      </c>
      <c r="AF45" s="12">
        <f t="shared" si="7"/>
        <v>25898.575848568595</v>
      </c>
      <c r="AG45" s="12">
        <f t="shared" si="7"/>
        <v>81714.567075722531</v>
      </c>
      <c r="AH45" s="12">
        <f t="shared" si="7"/>
        <v>26463.506907858093</v>
      </c>
      <c r="AI45" s="12">
        <f t="shared" si="7"/>
        <v>65161.328968028945</v>
      </c>
      <c r="AJ45" s="12">
        <f t="shared" si="7"/>
        <v>126781.68692669275</v>
      </c>
      <c r="AK45" s="12">
        <f t="shared" si="7"/>
        <v>127175.44339683531</v>
      </c>
      <c r="AL45" s="12">
        <f t="shared" si="7"/>
        <v>12016.971245588253</v>
      </c>
      <c r="AM45" s="58">
        <f t="shared" si="7"/>
        <v>1375019.2852272128</v>
      </c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9"/>
      <c r="BR45" s="25"/>
      <c r="BS45" s="34"/>
      <c r="BT45" s="3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</row>
    <row r="46" spans="1:186" x14ac:dyDescent="0.3">
      <c r="A46" s="4"/>
      <c r="B46" s="43" t="s">
        <v>82</v>
      </c>
      <c r="C46" s="23">
        <f t="shared" ref="C46:AL46" si="8">C40+C45</f>
        <v>112592.25136540159</v>
      </c>
      <c r="D46" s="23">
        <f t="shared" si="8"/>
        <v>30196.440309974365</v>
      </c>
      <c r="E46" s="23">
        <f t="shared" si="8"/>
        <v>50311.791508232047</v>
      </c>
      <c r="F46" s="23">
        <f t="shared" si="8"/>
        <v>138480.41576443028</v>
      </c>
      <c r="G46" s="23">
        <f t="shared" si="8"/>
        <v>12596.010572114312</v>
      </c>
      <c r="H46" s="23">
        <f t="shared" si="8"/>
        <v>7454.6955547552961</v>
      </c>
      <c r="I46" s="23">
        <f t="shared" si="8"/>
        <v>8288.8263756877968</v>
      </c>
      <c r="J46" s="23">
        <f t="shared" si="8"/>
        <v>121632.78494515916</v>
      </c>
      <c r="K46" s="23">
        <f t="shared" si="8"/>
        <v>34315.107333897671</v>
      </c>
      <c r="L46" s="23">
        <f t="shared" si="8"/>
        <v>60936.498942631515</v>
      </c>
      <c r="M46" s="23">
        <f t="shared" si="8"/>
        <v>101366.91363032916</v>
      </c>
      <c r="N46" s="23">
        <f t="shared" si="8"/>
        <v>700.54929742683976</v>
      </c>
      <c r="O46" s="23">
        <f t="shared" si="8"/>
        <v>17369.800091924615</v>
      </c>
      <c r="P46" s="23">
        <f t="shared" si="8"/>
        <v>11434.395965614545</v>
      </c>
      <c r="Q46" s="23">
        <f t="shared" si="8"/>
        <v>7128.1403540287311</v>
      </c>
      <c r="R46" s="23">
        <f t="shared" si="8"/>
        <v>44478.429278868709</v>
      </c>
      <c r="S46" s="23">
        <f t="shared" si="8"/>
        <v>4641.7677553855474</v>
      </c>
      <c r="T46" s="23">
        <f t="shared" si="8"/>
        <v>15374.623347392226</v>
      </c>
      <c r="U46" s="23">
        <f t="shared" si="8"/>
        <v>13590.425803472246</v>
      </c>
      <c r="V46" s="23">
        <f t="shared" si="8"/>
        <v>14053.54029051199</v>
      </c>
      <c r="W46" s="23">
        <f t="shared" si="8"/>
        <v>13442.440773451883</v>
      </c>
      <c r="X46" s="23">
        <f t="shared" si="8"/>
        <v>13455.682503462442</v>
      </c>
      <c r="Y46" s="23">
        <f t="shared" si="8"/>
        <v>37101.889123146088</v>
      </c>
      <c r="Z46" s="23">
        <f t="shared" si="8"/>
        <v>10034.647552057844</v>
      </c>
      <c r="AA46" s="23">
        <f t="shared" si="8"/>
        <v>28148.143969829154</v>
      </c>
      <c r="AB46" s="23">
        <f t="shared" si="8"/>
        <v>56122.455203199264</v>
      </c>
      <c r="AC46" s="23">
        <f t="shared" si="8"/>
        <v>34367.962750687919</v>
      </c>
      <c r="AD46" s="23">
        <f t="shared" si="8"/>
        <v>257095.09201085719</v>
      </c>
      <c r="AE46" s="23">
        <f t="shared" si="8"/>
        <v>206598.91548642336</v>
      </c>
      <c r="AF46" s="23">
        <f t="shared" si="8"/>
        <v>63598.078161439182</v>
      </c>
      <c r="AG46" s="23">
        <f t="shared" si="8"/>
        <v>96683.962356501928</v>
      </c>
      <c r="AH46" s="23">
        <f t="shared" si="8"/>
        <v>71937.73566600139</v>
      </c>
      <c r="AI46" s="23">
        <f t="shared" si="8"/>
        <v>79440.817647698132</v>
      </c>
      <c r="AJ46" s="23">
        <f t="shared" si="8"/>
        <v>133873.46878042375</v>
      </c>
      <c r="AK46" s="23">
        <f t="shared" si="8"/>
        <v>192523.82268392414</v>
      </c>
      <c r="AL46" s="23">
        <f t="shared" si="8"/>
        <v>22003.346334115362</v>
      </c>
      <c r="AM46" s="23">
        <f>SUM(C46:AL46)</f>
        <v>2123371.8694904577</v>
      </c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7"/>
      <c r="BN46" s="26"/>
      <c r="BO46" s="26"/>
      <c r="BP46" s="26"/>
      <c r="BQ46" s="30"/>
      <c r="BR46" s="26"/>
      <c r="BS46" s="34"/>
      <c r="BT46" s="33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</row>
    <row r="47" spans="1:186" x14ac:dyDescent="0.3">
      <c r="A47" s="4"/>
      <c r="B47" s="4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6"/>
      <c r="BN47" s="65"/>
      <c r="BO47" s="65"/>
      <c r="BP47" s="65"/>
      <c r="BQ47" s="65"/>
      <c r="BR47" s="65"/>
      <c r="BS47" s="67"/>
      <c r="BT47" s="68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</row>
    <row r="48" spans="1:186" s="57" customFormat="1" x14ac:dyDescent="0.3">
      <c r="A48" s="53"/>
      <c r="B48" s="63" t="s">
        <v>88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5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5"/>
      <c r="BM48" s="54"/>
      <c r="BN48" s="54"/>
      <c r="BO48" s="54"/>
      <c r="BP48" s="53"/>
      <c r="BQ48" s="53"/>
      <c r="BR48" s="53"/>
      <c r="BS48" s="56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3"/>
      <c r="DR48" s="53"/>
      <c r="DS48" s="53"/>
      <c r="DT48" s="53"/>
      <c r="DU48" s="53"/>
      <c r="DV48" s="53"/>
      <c r="DW48" s="53"/>
      <c r="DX48" s="53"/>
      <c r="DY48" s="53"/>
      <c r="DZ48" s="53"/>
      <c r="EA48" s="53"/>
      <c r="EB48" s="53"/>
      <c r="EC48" s="53"/>
      <c r="ED48" s="53"/>
      <c r="EE48" s="53"/>
      <c r="EF48" s="53"/>
      <c r="EG48" s="53"/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3"/>
      <c r="ET48" s="53"/>
      <c r="EU48" s="53"/>
      <c r="EV48" s="53"/>
      <c r="EW48" s="53"/>
      <c r="EX48" s="53"/>
      <c r="EY48" s="53"/>
      <c r="EZ48" s="53"/>
      <c r="FA48" s="53"/>
      <c r="FB48" s="53"/>
      <c r="FC48" s="53"/>
      <c r="FD48" s="53"/>
      <c r="FE48" s="53"/>
      <c r="FF48" s="53"/>
      <c r="FG48" s="53"/>
      <c r="FH48" s="53"/>
      <c r="FI48" s="53"/>
      <c r="FJ48" s="53"/>
      <c r="FK48" s="53"/>
      <c r="FL48" s="53"/>
      <c r="FM48" s="53"/>
      <c r="FN48" s="53"/>
      <c r="FO48" s="53"/>
      <c r="FP48" s="53"/>
      <c r="FQ48" s="53"/>
      <c r="FR48" s="53"/>
      <c r="FS48" s="53"/>
      <c r="FT48" s="53"/>
      <c r="FU48" s="53"/>
      <c r="FV48" s="53"/>
      <c r="FW48" s="53"/>
      <c r="FX48" s="53"/>
      <c r="FY48" s="53"/>
      <c r="FZ48" s="53"/>
      <c r="GA48" s="53"/>
      <c r="GB48" s="53"/>
      <c r="GC48" s="53"/>
      <c r="GD48" s="53"/>
    </row>
    <row r="49" spans="3:186" x14ac:dyDescent="0.3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14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4"/>
      <c r="BJ49" s="4"/>
      <c r="BK49" s="4"/>
      <c r="BL49" s="1"/>
      <c r="BM49" s="4"/>
      <c r="BN49" s="4"/>
      <c r="BO49" s="4"/>
      <c r="BP49" s="4"/>
      <c r="BQ49" s="4"/>
      <c r="BR49" s="4"/>
      <c r="BS49" s="1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7"/>
    </row>
    <row r="50" spans="3:186" x14ac:dyDescent="0.3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1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4"/>
      <c r="BJ50" s="4"/>
      <c r="BK50" s="4"/>
      <c r="BL50" s="1"/>
      <c r="BM50" s="4"/>
      <c r="BN50" s="4"/>
      <c r="BO50" s="4"/>
      <c r="BP50" s="4"/>
      <c r="BQ50" s="4"/>
      <c r="BR50" s="4"/>
      <c r="BS50" s="1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9"/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 table Millions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Damaru</dc:creator>
  <cp:lastModifiedBy>Damaru Paudel</cp:lastModifiedBy>
  <dcterms:created xsi:type="dcterms:W3CDTF">2013-06-09T13:06:13Z</dcterms:created>
  <dcterms:modified xsi:type="dcterms:W3CDTF">2024-03-02T17:05:18Z</dcterms:modified>
</cp:coreProperties>
</file>